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3640" yWindow="0" windowWidth="25600" windowHeight="16060" tabRatio="500"/>
  </bookViews>
  <sheets>
    <sheet name="Nazionale" sheetId="1" r:id="rId1"/>
    <sheet name="Piemonte" sheetId="2" r:id="rId2"/>
    <sheet name="Lombardia" sheetId="3" r:id="rId3"/>
    <sheet name="Trentino AA" sheetId="4" r:id="rId4"/>
    <sheet name="Veneto" sheetId="5" r:id="rId5"/>
    <sheet name="Friuli VG" sheetId="6" r:id="rId6"/>
    <sheet name="Liguria" sheetId="7" r:id="rId7"/>
    <sheet name="Emilia R" sheetId="8" r:id="rId8"/>
    <sheet name="Toscana" sheetId="9" r:id="rId9"/>
    <sheet name="Marche" sheetId="10" r:id="rId10"/>
    <sheet name="Umbria" sheetId="11" r:id="rId11"/>
    <sheet name="Lazio" sheetId="12" r:id="rId12"/>
    <sheet name="Abruzzo" sheetId="13" r:id="rId13"/>
    <sheet name="Molise" sheetId="14" r:id="rId14"/>
    <sheet name="Sardegna" sheetId="15" r:id="rId15"/>
    <sheet name="Campania" sheetId="16" r:id="rId16"/>
    <sheet name="Puglia" sheetId="17" r:id="rId17"/>
    <sheet name="Basilicata" sheetId="18" r:id="rId18"/>
    <sheet name="Calabria" sheetId="19" r:id="rId19"/>
    <sheet name="Sicilia" sheetId="20" r:id="rId20"/>
  </sheets>
  <calcPr calcId="140001" concurrentCalc="0"/>
  <extLst>
    <ext xmlns:mx="http://schemas.microsoft.com/office/mac/excel/2008/main" uri="{7523E5D3-25F3-A5E0-1632-64F254C22452}">
      <mx:ArchID Flags="2"/>
    </ext>
    <ext uri="smNativeData">
      <pm:revision xmlns:pm="smNativeData" day="1610550921" val="978" rev="124" revOS="4" revMin="124" revMax="0"/>
      <pm:docPrefs xmlns:pm="smNativeData" id="1610550921" fixedDigits="0" showNotice="1" showFrameBounds="1" autoChart="1" recalcOnPrint="1" recalcOnCopy="1" compatTextArt="1" tab="567" useDefinedPrintRange="1" printArea="currentSheet"/>
      <pm:compatibility xmlns:pm="smNativeData" id="1610550921" overlapCells="1"/>
      <pm:defCurrency xmlns:pm="smNativeData" id="1610550921"/>
    </ext>
  </extLst>
</workbook>
</file>

<file path=xl/calcChain.xml><?xml version="1.0" encoding="utf-8"?>
<calcChain xmlns="http://schemas.openxmlformats.org/spreadsheetml/2006/main">
  <c r="E3" i="20" l="1"/>
  <c r="F3" i="20"/>
  <c r="G3" i="20"/>
  <c r="E4" i="20"/>
  <c r="F4" i="20"/>
  <c r="G4" i="20"/>
  <c r="E5" i="20"/>
  <c r="F5" i="20"/>
  <c r="G5" i="20"/>
  <c r="E6" i="20"/>
  <c r="F6" i="20"/>
  <c r="G6" i="20"/>
  <c r="E7" i="20"/>
  <c r="F7" i="20"/>
  <c r="G7" i="20"/>
  <c r="E8" i="20"/>
  <c r="F8" i="20"/>
  <c r="G8" i="20"/>
  <c r="E9" i="20"/>
  <c r="F9" i="20"/>
  <c r="G9" i="20"/>
  <c r="E10" i="20"/>
  <c r="F10" i="20"/>
  <c r="G10" i="20"/>
  <c r="E11" i="20"/>
  <c r="F11" i="20"/>
  <c r="G11" i="20"/>
  <c r="G13" i="20"/>
  <c r="D13" i="20"/>
  <c r="F13" i="20"/>
  <c r="C13" i="20"/>
  <c r="E13" i="20"/>
  <c r="E3" i="19"/>
  <c r="F3" i="19"/>
  <c r="G3" i="19"/>
  <c r="E4" i="19"/>
  <c r="F4" i="19"/>
  <c r="G4" i="19"/>
  <c r="E5" i="19"/>
  <c r="F5" i="19"/>
  <c r="G5" i="19"/>
  <c r="E6" i="19"/>
  <c r="F6" i="19"/>
  <c r="G6" i="19"/>
  <c r="E7" i="19"/>
  <c r="F7" i="19"/>
  <c r="G7" i="19"/>
  <c r="G9" i="19"/>
  <c r="D9" i="19"/>
  <c r="F9" i="19"/>
  <c r="C9" i="19"/>
  <c r="E9" i="19"/>
  <c r="E3" i="18"/>
  <c r="F3" i="18"/>
  <c r="G3" i="18"/>
  <c r="E4" i="18"/>
  <c r="F4" i="18"/>
  <c r="G4" i="18"/>
  <c r="G6" i="18"/>
  <c r="D6" i="18"/>
  <c r="F6" i="18"/>
  <c r="C6" i="18"/>
  <c r="E6" i="18"/>
  <c r="E3" i="17"/>
  <c r="F3" i="17"/>
  <c r="G3" i="17"/>
  <c r="E4" i="17"/>
  <c r="F4" i="17"/>
  <c r="G4" i="17"/>
  <c r="E5" i="17"/>
  <c r="F5" i="17"/>
  <c r="G5" i="17"/>
  <c r="E6" i="17"/>
  <c r="F6" i="17"/>
  <c r="G6" i="17"/>
  <c r="E7" i="17"/>
  <c r="F7" i="17"/>
  <c r="G7" i="17"/>
  <c r="G9" i="17"/>
  <c r="D9" i="17"/>
  <c r="F9" i="17"/>
  <c r="C9" i="17"/>
  <c r="E9" i="17"/>
  <c r="E3" i="16"/>
  <c r="F3" i="16"/>
  <c r="G3" i="16"/>
  <c r="E4" i="16"/>
  <c r="F4" i="16"/>
  <c r="G4" i="16"/>
  <c r="E5" i="16"/>
  <c r="F5" i="16"/>
  <c r="G5" i="16"/>
  <c r="E6" i="16"/>
  <c r="F6" i="16"/>
  <c r="G6" i="16"/>
  <c r="E7" i="16"/>
  <c r="F7" i="16"/>
  <c r="G7" i="16"/>
  <c r="G9" i="16"/>
  <c r="D9" i="16"/>
  <c r="F9" i="16"/>
  <c r="C9" i="16"/>
  <c r="E9" i="16"/>
  <c r="E3" i="15"/>
  <c r="F3" i="15"/>
  <c r="G3" i="15"/>
  <c r="E4" i="15"/>
  <c r="F4" i="15"/>
  <c r="G4" i="15"/>
  <c r="E5" i="15"/>
  <c r="F5" i="15"/>
  <c r="G5" i="15"/>
  <c r="E6" i="15"/>
  <c r="F6" i="15"/>
  <c r="G6" i="15"/>
  <c r="E7" i="15"/>
  <c r="F7" i="15"/>
  <c r="G7" i="15"/>
  <c r="G9" i="15"/>
  <c r="D9" i="15"/>
  <c r="F9" i="15"/>
  <c r="C9" i="15"/>
  <c r="E9" i="15"/>
  <c r="E3" i="14"/>
  <c r="F3" i="14"/>
  <c r="G3" i="14"/>
  <c r="E4" i="14"/>
  <c r="F4" i="14"/>
  <c r="G4" i="14"/>
  <c r="G6" i="14"/>
  <c r="D6" i="14"/>
  <c r="F6" i="14"/>
  <c r="C6" i="14"/>
  <c r="E6" i="14"/>
  <c r="E3" i="13"/>
  <c r="F3" i="13"/>
  <c r="G3" i="13"/>
  <c r="E4" i="13"/>
  <c r="F4" i="13"/>
  <c r="G4" i="13"/>
  <c r="E5" i="13"/>
  <c r="F5" i="13"/>
  <c r="G5" i="13"/>
  <c r="E6" i="13"/>
  <c r="F6" i="13"/>
  <c r="G6" i="13"/>
  <c r="G8" i="13"/>
  <c r="D8" i="13"/>
  <c r="F8" i="13"/>
  <c r="C8" i="13"/>
  <c r="E8" i="13"/>
  <c r="E3" i="12"/>
  <c r="F3" i="12"/>
  <c r="G3" i="12"/>
  <c r="E4" i="12"/>
  <c r="F4" i="12"/>
  <c r="G4" i="12"/>
  <c r="E5" i="12"/>
  <c r="F5" i="12"/>
  <c r="G5" i="12"/>
  <c r="E6" i="12"/>
  <c r="F6" i="12"/>
  <c r="G6" i="12"/>
  <c r="E7" i="12"/>
  <c r="F7" i="12"/>
  <c r="G7" i="12"/>
  <c r="G9" i="12"/>
  <c r="D9" i="12"/>
  <c r="F9" i="12"/>
  <c r="C9" i="12"/>
  <c r="E9" i="12"/>
  <c r="E3" i="11"/>
  <c r="F3" i="11"/>
  <c r="G3" i="11"/>
  <c r="E4" i="11"/>
  <c r="F4" i="11"/>
  <c r="G4" i="11"/>
  <c r="G6" i="11"/>
  <c r="D6" i="11"/>
  <c r="F6" i="11"/>
  <c r="C6" i="11"/>
  <c r="E6" i="11"/>
  <c r="E3" i="10"/>
  <c r="F3" i="10"/>
  <c r="G3" i="10"/>
  <c r="E4" i="10"/>
  <c r="F4" i="10"/>
  <c r="G4" i="10"/>
  <c r="E5" i="10"/>
  <c r="F5" i="10"/>
  <c r="G5" i="10"/>
  <c r="E6" i="10"/>
  <c r="F6" i="10"/>
  <c r="G6" i="10"/>
  <c r="E7" i="10"/>
  <c r="F7" i="10"/>
  <c r="G7" i="10"/>
  <c r="G9" i="10"/>
  <c r="D9" i="10"/>
  <c r="F9" i="10"/>
  <c r="C9" i="10"/>
  <c r="E9" i="10"/>
  <c r="E3" i="9"/>
  <c r="F3" i="9"/>
  <c r="G3" i="9"/>
  <c r="E4" i="9"/>
  <c r="F4" i="9"/>
  <c r="G4" i="9"/>
  <c r="E5" i="9"/>
  <c r="F5" i="9"/>
  <c r="G5" i="9"/>
  <c r="E6" i="9"/>
  <c r="F6" i="9"/>
  <c r="G6" i="9"/>
  <c r="E7" i="9"/>
  <c r="F7" i="9"/>
  <c r="G7" i="9"/>
  <c r="E8" i="9"/>
  <c r="F8" i="9"/>
  <c r="G8" i="9"/>
  <c r="E9" i="9"/>
  <c r="F9" i="9"/>
  <c r="G9" i="9"/>
  <c r="E10" i="9"/>
  <c r="F10" i="9"/>
  <c r="G10" i="9"/>
  <c r="E11" i="9"/>
  <c r="F11" i="9"/>
  <c r="G11" i="9"/>
  <c r="E12" i="9"/>
  <c r="F12" i="9"/>
  <c r="G12" i="9"/>
  <c r="G14" i="9"/>
  <c r="D14" i="9"/>
  <c r="F14" i="9"/>
  <c r="C14" i="9"/>
  <c r="E14" i="9"/>
  <c r="E3" i="8"/>
  <c r="F3" i="8"/>
  <c r="G3" i="8"/>
  <c r="E4" i="8"/>
  <c r="F4" i="8"/>
  <c r="G4" i="8"/>
  <c r="E5" i="8"/>
  <c r="F5" i="8"/>
  <c r="G5" i="8"/>
  <c r="E6" i="8"/>
  <c r="F6" i="8"/>
  <c r="G6" i="8"/>
  <c r="E7" i="8"/>
  <c r="F7" i="8"/>
  <c r="G7" i="8"/>
  <c r="E8" i="8"/>
  <c r="F8" i="8"/>
  <c r="G8" i="8"/>
  <c r="E9" i="8"/>
  <c r="F9" i="8"/>
  <c r="G9" i="8"/>
  <c r="E10" i="8"/>
  <c r="F10" i="8"/>
  <c r="G10" i="8"/>
  <c r="E11" i="8"/>
  <c r="F11" i="8"/>
  <c r="G11" i="8"/>
  <c r="G13" i="8"/>
  <c r="D13" i="8"/>
  <c r="F13" i="8"/>
  <c r="C13" i="8"/>
  <c r="E13" i="8"/>
  <c r="E3" i="7"/>
  <c r="F3" i="7"/>
  <c r="G3" i="7"/>
  <c r="E4" i="7"/>
  <c r="F4" i="7"/>
  <c r="G4" i="7"/>
  <c r="E5" i="7"/>
  <c r="F5" i="7"/>
  <c r="G5" i="7"/>
  <c r="E6" i="7"/>
  <c r="F6" i="7"/>
  <c r="G6" i="7"/>
  <c r="G8" i="7"/>
  <c r="D8" i="7"/>
  <c r="F8" i="7"/>
  <c r="C8" i="7"/>
  <c r="E8" i="7"/>
  <c r="E3" i="6"/>
  <c r="F3" i="6"/>
  <c r="G3" i="6"/>
  <c r="E4" i="6"/>
  <c r="F4" i="6"/>
  <c r="G4" i="6"/>
  <c r="E5" i="6"/>
  <c r="F5" i="6"/>
  <c r="G5" i="6"/>
  <c r="E6" i="6"/>
  <c r="F6" i="6"/>
  <c r="G6" i="6"/>
  <c r="G8" i="6"/>
  <c r="D8" i="6"/>
  <c r="C8" i="6"/>
  <c r="E8" i="6"/>
  <c r="F8" i="6"/>
  <c r="E3" i="5"/>
  <c r="F3" i="5"/>
  <c r="G3" i="5"/>
  <c r="E4" i="5"/>
  <c r="F4" i="5"/>
  <c r="G4" i="5"/>
  <c r="E5" i="5"/>
  <c r="F5" i="5"/>
  <c r="G5" i="5"/>
  <c r="E6" i="5"/>
  <c r="F6" i="5"/>
  <c r="G6" i="5"/>
  <c r="E7" i="5"/>
  <c r="F7" i="5"/>
  <c r="G7" i="5"/>
  <c r="E8" i="5"/>
  <c r="F8" i="5"/>
  <c r="G8" i="5"/>
  <c r="E9" i="5"/>
  <c r="F9" i="5"/>
  <c r="G9" i="5"/>
  <c r="G11" i="5"/>
  <c r="D11" i="5"/>
  <c r="F11" i="5"/>
  <c r="C11" i="5"/>
  <c r="E11" i="5"/>
  <c r="E3" i="4"/>
  <c r="F3" i="4"/>
  <c r="G3" i="4"/>
  <c r="E4" i="4"/>
  <c r="F4" i="4"/>
  <c r="G4" i="4"/>
  <c r="G6" i="4"/>
  <c r="D6" i="4"/>
  <c r="F6" i="4"/>
  <c r="C6" i="4"/>
  <c r="E6" i="4"/>
  <c r="E3" i="3"/>
  <c r="F3" i="3"/>
  <c r="G3" i="3"/>
  <c r="E4" i="3"/>
  <c r="F4" i="3"/>
  <c r="G4" i="3"/>
  <c r="E5" i="3"/>
  <c r="F5" i="3"/>
  <c r="G5" i="3"/>
  <c r="E6" i="3"/>
  <c r="F6" i="3"/>
  <c r="G6" i="3"/>
  <c r="E7" i="3"/>
  <c r="F7" i="3"/>
  <c r="G7" i="3"/>
  <c r="E8" i="3"/>
  <c r="F8" i="3"/>
  <c r="G8" i="3"/>
  <c r="E9" i="3"/>
  <c r="F9" i="3"/>
  <c r="G9" i="3"/>
  <c r="E10" i="3"/>
  <c r="F10" i="3"/>
  <c r="G10" i="3"/>
  <c r="E11" i="3"/>
  <c r="F11" i="3"/>
  <c r="G11" i="3"/>
  <c r="E12" i="3"/>
  <c r="F12" i="3"/>
  <c r="G12" i="3"/>
  <c r="E13" i="3"/>
  <c r="F13" i="3"/>
  <c r="G13" i="3"/>
  <c r="E14" i="3"/>
  <c r="F14" i="3"/>
  <c r="G14" i="3"/>
  <c r="G16" i="3"/>
  <c r="D16" i="3"/>
  <c r="F16" i="3"/>
  <c r="C16" i="3"/>
  <c r="E16" i="3"/>
  <c r="E3" i="2"/>
  <c r="F3" i="2"/>
  <c r="G3" i="2"/>
  <c r="E4" i="2"/>
  <c r="F4" i="2"/>
  <c r="G4" i="2"/>
  <c r="E5" i="2"/>
  <c r="F5" i="2"/>
  <c r="G5" i="2"/>
  <c r="E6" i="2"/>
  <c r="F6" i="2"/>
  <c r="G6" i="2"/>
  <c r="E7" i="2"/>
  <c r="F7" i="2"/>
  <c r="G7" i="2"/>
  <c r="E8" i="2"/>
  <c r="F8" i="2"/>
  <c r="G8" i="2"/>
  <c r="E9" i="2"/>
  <c r="F9" i="2"/>
  <c r="G9" i="2"/>
  <c r="E10" i="2"/>
  <c r="F10" i="2"/>
  <c r="G10" i="2"/>
  <c r="G12" i="2"/>
  <c r="D12" i="2"/>
  <c r="F12" i="2"/>
  <c r="C12" i="2"/>
  <c r="E12" i="2"/>
  <c r="E4" i="1"/>
  <c r="F4" i="1"/>
  <c r="G4" i="1"/>
  <c r="E5" i="1"/>
  <c r="F5" i="1"/>
  <c r="G5" i="1"/>
  <c r="E6" i="1"/>
  <c r="F6" i="1"/>
  <c r="G6" i="1"/>
  <c r="E7" i="1"/>
  <c r="F7" i="1"/>
  <c r="G7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  <c r="E65" i="1"/>
  <c r="F65" i="1"/>
  <c r="G65" i="1"/>
  <c r="E66" i="1"/>
  <c r="F66" i="1"/>
  <c r="G66" i="1"/>
  <c r="E67" i="1"/>
  <c r="F67" i="1"/>
  <c r="G67" i="1"/>
  <c r="E68" i="1"/>
  <c r="F68" i="1"/>
  <c r="G68" i="1"/>
  <c r="E69" i="1"/>
  <c r="F69" i="1"/>
  <c r="G69" i="1"/>
  <c r="E70" i="1"/>
  <c r="F70" i="1"/>
  <c r="G70" i="1"/>
  <c r="E71" i="1"/>
  <c r="F71" i="1"/>
  <c r="G71" i="1"/>
  <c r="E72" i="1"/>
  <c r="F72" i="1"/>
  <c r="G72" i="1"/>
  <c r="E73" i="1"/>
  <c r="F73" i="1"/>
  <c r="G73" i="1"/>
  <c r="E74" i="1"/>
  <c r="F74" i="1"/>
  <c r="G74" i="1"/>
  <c r="E75" i="1"/>
  <c r="F75" i="1"/>
  <c r="G75" i="1"/>
  <c r="E76" i="1"/>
  <c r="F76" i="1"/>
  <c r="G76" i="1"/>
  <c r="E77" i="1"/>
  <c r="F77" i="1"/>
  <c r="G77" i="1"/>
  <c r="E78" i="1"/>
  <c r="F78" i="1"/>
  <c r="G78" i="1"/>
  <c r="E79" i="1"/>
  <c r="F79" i="1"/>
  <c r="G79" i="1"/>
  <c r="E80" i="1"/>
  <c r="F80" i="1"/>
  <c r="G80" i="1"/>
  <c r="E81" i="1"/>
  <c r="F81" i="1"/>
  <c r="G81" i="1"/>
  <c r="E82" i="1"/>
  <c r="F82" i="1"/>
  <c r="G82" i="1"/>
  <c r="E83" i="1"/>
  <c r="F83" i="1"/>
  <c r="G83" i="1"/>
  <c r="E84" i="1"/>
  <c r="F84" i="1"/>
  <c r="G84" i="1"/>
  <c r="E85" i="1"/>
  <c r="F85" i="1"/>
  <c r="G85" i="1"/>
  <c r="E86" i="1"/>
  <c r="F86" i="1"/>
  <c r="G86" i="1"/>
  <c r="E87" i="1"/>
  <c r="F87" i="1"/>
  <c r="G87" i="1"/>
  <c r="E88" i="1"/>
  <c r="F88" i="1"/>
  <c r="G88" i="1"/>
  <c r="E89" i="1"/>
  <c r="F89" i="1"/>
  <c r="G89" i="1"/>
  <c r="E90" i="1"/>
  <c r="F90" i="1"/>
  <c r="G90" i="1"/>
  <c r="E91" i="1"/>
  <c r="F91" i="1"/>
  <c r="G91" i="1"/>
  <c r="E92" i="1"/>
  <c r="F92" i="1"/>
  <c r="G92" i="1"/>
  <c r="E93" i="1"/>
  <c r="F93" i="1"/>
  <c r="G93" i="1"/>
  <c r="E94" i="1"/>
  <c r="F94" i="1"/>
  <c r="G94" i="1"/>
  <c r="E95" i="1"/>
  <c r="F95" i="1"/>
  <c r="G95" i="1"/>
  <c r="E96" i="1"/>
  <c r="F96" i="1"/>
  <c r="G96" i="1"/>
  <c r="E97" i="1"/>
  <c r="F97" i="1"/>
  <c r="G97" i="1"/>
  <c r="E98" i="1"/>
  <c r="F98" i="1"/>
  <c r="G98" i="1"/>
  <c r="E99" i="1"/>
  <c r="F99" i="1"/>
  <c r="G99" i="1"/>
  <c r="E100" i="1"/>
  <c r="F100" i="1"/>
  <c r="G100" i="1"/>
  <c r="E101" i="1"/>
  <c r="F101" i="1"/>
  <c r="G101" i="1"/>
  <c r="E102" i="1"/>
  <c r="F102" i="1"/>
  <c r="G102" i="1"/>
  <c r="E103" i="1"/>
  <c r="F103" i="1"/>
  <c r="G103" i="1"/>
  <c r="E104" i="1"/>
  <c r="F104" i="1"/>
  <c r="G104" i="1"/>
  <c r="E105" i="1"/>
  <c r="F105" i="1"/>
  <c r="G105" i="1"/>
  <c r="E106" i="1"/>
  <c r="F106" i="1"/>
  <c r="G106" i="1"/>
  <c r="E107" i="1"/>
  <c r="F107" i="1"/>
  <c r="G107" i="1"/>
  <c r="E108" i="1"/>
  <c r="F108" i="1"/>
  <c r="G108" i="1"/>
  <c r="E109" i="1"/>
  <c r="F109" i="1"/>
  <c r="G109" i="1"/>
  <c r="E110" i="1"/>
  <c r="F110" i="1"/>
  <c r="G110" i="1"/>
  <c r="G112" i="1"/>
  <c r="D112" i="1"/>
  <c r="F112" i="1"/>
  <c r="C112" i="1"/>
  <c r="E112" i="1"/>
</calcChain>
</file>

<file path=xl/sharedStrings.xml><?xml version="1.0" encoding="utf-8"?>
<sst xmlns="http://schemas.openxmlformats.org/spreadsheetml/2006/main" count="412" uniqueCount="136">
  <si>
    <t>Provincia</t>
  </si>
  <si>
    <t>Decessi x 100000 abitanti</t>
  </si>
  <si>
    <t>abitanti (ISTAT, 2018)</t>
  </si>
  <si>
    <t>decessi totali (ISTAT, 2018)</t>
  </si>
  <si>
    <t>decessi totali per 100000 abitanti</t>
  </si>
  <si>
    <t>Percentuale dei decessi totali attribuibili a Pm 2,5</t>
  </si>
  <si>
    <t>Stima decessi attribuibili a PM 2,5</t>
  </si>
  <si>
    <t>attribuibili a PM 2,5 (EEA)</t>
  </si>
  <si>
    <t>(totale 2018)</t>
  </si>
  <si>
    <t>Aosta</t>
  </si>
  <si>
    <t>Verbania</t>
  </si>
  <si>
    <t>Biella</t>
  </si>
  <si>
    <t>Torino</t>
  </si>
  <si>
    <t>Asti</t>
  </si>
  <si>
    <t>Alessandria</t>
  </si>
  <si>
    <t>Cuneo</t>
  </si>
  <si>
    <t>Vercelli</t>
  </si>
  <si>
    <t>Novara</t>
  </si>
  <si>
    <t>Varese</t>
  </si>
  <si>
    <t>Como</t>
  </si>
  <si>
    <t>Lecco</t>
  </si>
  <si>
    <t>Sondrio</t>
  </si>
  <si>
    <t>Brescia</t>
  </si>
  <si>
    <t>Bergamo</t>
  </si>
  <si>
    <t>Monza e Brianza</t>
  </si>
  <si>
    <t>Milano</t>
  </si>
  <si>
    <t>Cremona</t>
  </si>
  <si>
    <t>Pavia</t>
  </si>
  <si>
    <t>Lodi</t>
  </si>
  <si>
    <t>Mantova</t>
  </si>
  <si>
    <t>Bolzano</t>
  </si>
  <si>
    <t>Trento</t>
  </si>
  <si>
    <t>Verona</t>
  </si>
  <si>
    <t>Vicenza</t>
  </si>
  <si>
    <t>Treviso</t>
  </si>
  <si>
    <t>Belluno</t>
  </si>
  <si>
    <t>Venezia</t>
  </si>
  <si>
    <t>Padova</t>
  </si>
  <si>
    <t>Rovigo</t>
  </si>
  <si>
    <t>Pordenone</t>
  </si>
  <si>
    <t>Udine</t>
  </si>
  <si>
    <t>Gorizia</t>
  </si>
  <si>
    <t>Trieste</t>
  </si>
  <si>
    <t>Imperia</t>
  </si>
  <si>
    <t>Savona</t>
  </si>
  <si>
    <t>Genova</t>
  </si>
  <si>
    <t>La Spezia</t>
  </si>
  <si>
    <t>Modena</t>
  </si>
  <si>
    <t>Parma</t>
  </si>
  <si>
    <t>Piacenza</t>
  </si>
  <si>
    <t>Reggio Emilia</t>
  </si>
  <si>
    <t>Bologna</t>
  </si>
  <si>
    <t>Ravenna</t>
  </si>
  <si>
    <t>Ferrara</t>
  </si>
  <si>
    <t>Forlì Cesena</t>
  </si>
  <si>
    <t>Rimini</t>
  </si>
  <si>
    <t>Massa - Carrara</t>
  </si>
  <si>
    <t>Lucca</t>
  </si>
  <si>
    <t>Pistoia</t>
  </si>
  <si>
    <t>Prato</t>
  </si>
  <si>
    <t>Firenze</t>
  </si>
  <si>
    <t>Livorno</t>
  </si>
  <si>
    <t>Pisa</t>
  </si>
  <si>
    <t>Grosseto</t>
  </si>
  <si>
    <t>Siena</t>
  </si>
  <si>
    <t>Arezzo</t>
  </si>
  <si>
    <t>Pesaro - Urbino</t>
  </si>
  <si>
    <t>Ancona</t>
  </si>
  <si>
    <t>Macerata</t>
  </si>
  <si>
    <t>Fermo</t>
  </si>
  <si>
    <t>Ascoli Piceno</t>
  </si>
  <si>
    <t>Perugia</t>
  </si>
  <si>
    <t>Terni</t>
  </si>
  <si>
    <t>Viterbo</t>
  </si>
  <si>
    <t>Roma</t>
  </si>
  <si>
    <t>Rieti</t>
  </si>
  <si>
    <t>Latina</t>
  </si>
  <si>
    <t>Frosinone</t>
  </si>
  <si>
    <t>Teramo</t>
  </si>
  <si>
    <t>Pescara</t>
  </si>
  <si>
    <t>Chieti</t>
  </si>
  <si>
    <t>L' Aquila</t>
  </si>
  <si>
    <t>Campobasso</t>
  </si>
  <si>
    <t>Isernia</t>
  </si>
  <si>
    <t>Sassari</t>
  </si>
  <si>
    <t>Nuoro</t>
  </si>
  <si>
    <t>Oristano</t>
  </si>
  <si>
    <t>Cagliari</t>
  </si>
  <si>
    <t>Sud Sardegna</t>
  </si>
  <si>
    <t>Caserta</t>
  </si>
  <si>
    <t>Benevento</t>
  </si>
  <si>
    <t>Napoli</t>
  </si>
  <si>
    <t>Avellino</t>
  </si>
  <si>
    <t>Salerno</t>
  </si>
  <si>
    <t>Foggia</t>
  </si>
  <si>
    <t>Barletta - Andria - Trani</t>
  </si>
  <si>
    <t>Bari</t>
  </si>
  <si>
    <t>Taranto</t>
  </si>
  <si>
    <t>Brindisi</t>
  </si>
  <si>
    <t>Lecce</t>
  </si>
  <si>
    <t>Potenza</t>
  </si>
  <si>
    <t>Matera</t>
  </si>
  <si>
    <t>Cosenza</t>
  </si>
  <si>
    <t>Crotone</t>
  </si>
  <si>
    <t>Catanzaro</t>
  </si>
  <si>
    <t>Vibo Valentia</t>
  </si>
  <si>
    <t>Reggio Calabria</t>
  </si>
  <si>
    <t>Messina</t>
  </si>
  <si>
    <t>Catania</t>
  </si>
  <si>
    <t>Siracusa</t>
  </si>
  <si>
    <t>Ragusa</t>
  </si>
  <si>
    <t>Caltanissetta</t>
  </si>
  <si>
    <t>Agrigento</t>
  </si>
  <si>
    <t>Enna</t>
  </si>
  <si>
    <t>Palermo</t>
  </si>
  <si>
    <t>Trapani</t>
  </si>
  <si>
    <t>Totale nazionale</t>
  </si>
  <si>
    <t>Piemonte</t>
  </si>
  <si>
    <t>Lombardia</t>
  </si>
  <si>
    <t>Trentino AA</t>
  </si>
  <si>
    <t>Veneto</t>
  </si>
  <si>
    <t>Friuli VG</t>
  </si>
  <si>
    <t>Liguria</t>
  </si>
  <si>
    <t>Emilia Romagna</t>
  </si>
  <si>
    <t>Toscana</t>
  </si>
  <si>
    <t>Marche</t>
  </si>
  <si>
    <t>Umbria</t>
  </si>
  <si>
    <t>Lazio</t>
  </si>
  <si>
    <t>Abruzzo</t>
  </si>
  <si>
    <t>Molise</t>
  </si>
  <si>
    <t>Sardegna</t>
  </si>
  <si>
    <t>Campania</t>
  </si>
  <si>
    <t>Puglia</t>
  </si>
  <si>
    <t>Basilicata</t>
  </si>
  <si>
    <t>Calabria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</si>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</sst>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E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2" borderId="1" xfId="0" applyFont="1" applyFill="1" applyBorder="1"/>
    <xf numFmtId="2" fontId="1" fillId="2" borderId="1" xfId="0" applyNumberFormat="1" applyFont="1" applyFill="1" applyBorder="1"/>
    <xf numFmtId="2" fontId="1" fillId="0" borderId="0" xfId="0" applyNumberFormat="1" applyFont="1"/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2" fontId="1" fillId="0" borderId="0" xfId="0" applyNumberFormat="1" applyFont="1"/>
    <xf numFmtId="0" fontId="1" fillId="0" borderId="0" xfId="0" applyFont="1"/>
    <xf numFmtId="2" fontId="1" fillId="0" borderId="0" xfId="0" applyNumberFormat="1" applyFont="1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/>
  </cellXfs>
  <cellStyles count="1">
    <cellStyle name="Normale" xfId="0" builtinId="0" customBuiltin="1"/>
  </cellStyles>
  <dxfs count="0"/>
  <tableStyles count="0" defaultPivotStyle="PivotStyleMedium4"/>
  <extLst>
    <ext uri="smNativeData">
      <pm:charStyles xmlns:pm="smNativeData" id="1610550921" count="1">
        <pm:charStyle name="Normale" fontId="0" Id="1"/>
      </pm:charStyles>
      <pm:colors xmlns:pm="smNativeData" id="1610550921" count="1">
        <pm:color name="Colore 24" rgb="FFFF9E"/>
      </pm:colors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theme" Target="theme/theme1.xml"/><Relationship Id="rId22" Type="http://schemas.openxmlformats.org/officeDocument/2006/relationships/styles" Target="styles.xml"/><Relationship Id="rId23" Type="http://schemas.openxmlformats.org/officeDocument/2006/relationships/sharedStrings" Target="sharedStrings.xml"/><Relationship Id="rId24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abSelected="1" workbookViewId="0">
      <selection activeCell="F15" sqref="F15"/>
    </sheetView>
  </sheetViews>
  <sheetFormatPr baseColWidth="10" defaultColWidth="10" defaultRowHeight="12" x14ac:dyDescent="0"/>
  <cols>
    <col min="1" max="1" width="19.5" customWidth="1"/>
    <col min="2" max="2" width="11.6640625" customWidth="1"/>
    <col min="3" max="3" width="10.33203125" customWidth="1"/>
    <col min="4" max="4" width="10.1640625" customWidth="1"/>
    <col min="5" max="5" width="11.33203125" customWidth="1"/>
    <col min="6" max="6" width="9.1640625" customWidth="1"/>
    <col min="7" max="7" width="12.33203125" customWidth="1"/>
  </cols>
  <sheetData>
    <row r="1" spans="1:7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B2" s="1" t="s">
        <v>7</v>
      </c>
      <c r="G2" s="1" t="s">
        <v>8</v>
      </c>
    </row>
    <row r="4" spans="1:7">
      <c r="A4" t="s">
        <v>9</v>
      </c>
      <c r="B4">
        <v>53.51</v>
      </c>
      <c r="C4">
        <v>125653</v>
      </c>
      <c r="D4">
        <v>1392</v>
      </c>
      <c r="E4" s="2">
        <f t="shared" ref="E4:E35" si="0">D4/C4*100000</f>
        <v>1107.8127860059051</v>
      </c>
      <c r="F4" s="2">
        <f t="shared" ref="F4:F35" si="1">B4/E4*100</f>
        <v>4.8302385272988513</v>
      </c>
      <c r="G4" s="2">
        <f t="shared" ref="G4:G35" si="2">D4*F4/100</f>
        <v>67.236920300000008</v>
      </c>
    </row>
    <row r="5" spans="1:7">
      <c r="A5" t="s">
        <v>10</v>
      </c>
      <c r="B5">
        <v>63.06</v>
      </c>
      <c r="C5">
        <v>157278</v>
      </c>
      <c r="D5">
        <v>1906</v>
      </c>
      <c r="E5" s="2">
        <f t="shared" si="0"/>
        <v>1211.8668853876575</v>
      </c>
      <c r="F5" s="2">
        <f t="shared" si="1"/>
        <v>5.2035418048268633</v>
      </c>
      <c r="G5" s="2">
        <f t="shared" si="2"/>
        <v>99.179506800000013</v>
      </c>
    </row>
    <row r="6" spans="1:7">
      <c r="A6" t="s">
        <v>11</v>
      </c>
      <c r="B6">
        <v>87.39</v>
      </c>
      <c r="C6">
        <v>175341</v>
      </c>
      <c r="D6">
        <v>2370</v>
      </c>
      <c r="E6" s="2">
        <f t="shared" si="0"/>
        <v>1351.6519239653019</v>
      </c>
      <c r="F6" s="2">
        <f t="shared" si="1"/>
        <v>6.4654219367088608</v>
      </c>
      <c r="G6" s="2">
        <f t="shared" si="2"/>
        <v>153.23049989999998</v>
      </c>
    </row>
    <row r="7" spans="1:7">
      <c r="A7" t="s">
        <v>12</v>
      </c>
      <c r="B7">
        <v>123.72000000000001</v>
      </c>
      <c r="C7">
        <v>2238663</v>
      </c>
      <c r="D7">
        <v>25988</v>
      </c>
      <c r="E7" s="2">
        <f t="shared" si="0"/>
        <v>1160.8714665851896</v>
      </c>
      <c r="F7" s="2">
        <f t="shared" si="1"/>
        <v>10.657510634138832</v>
      </c>
      <c r="G7" s="2">
        <f t="shared" si="2"/>
        <v>2769.6738636</v>
      </c>
    </row>
    <row r="8" spans="1:7">
      <c r="A8" t="s">
        <v>13</v>
      </c>
      <c r="B8">
        <v>112.6</v>
      </c>
      <c r="C8">
        <v>213504</v>
      </c>
      <c r="D8">
        <v>3004</v>
      </c>
      <c r="E8" s="2">
        <f t="shared" si="0"/>
        <v>1406.9994004796163</v>
      </c>
      <c r="F8" s="2">
        <f t="shared" si="1"/>
        <v>8.0028463382157113</v>
      </c>
      <c r="G8" s="2">
        <f t="shared" si="2"/>
        <v>240.40550399999995</v>
      </c>
    </row>
    <row r="9" spans="1:7">
      <c r="A9" t="s">
        <v>14</v>
      </c>
      <c r="B9">
        <v>108.73</v>
      </c>
      <c r="C9">
        <v>420300</v>
      </c>
      <c r="D9">
        <v>6176</v>
      </c>
      <c r="E9" s="2">
        <f t="shared" si="0"/>
        <v>1469.4266000475852</v>
      </c>
      <c r="F9" s="2">
        <f t="shared" si="1"/>
        <v>7.3994849417098436</v>
      </c>
      <c r="G9" s="2">
        <f t="shared" si="2"/>
        <v>456.99218999999999</v>
      </c>
    </row>
    <row r="10" spans="1:7">
      <c r="A10" t="s">
        <v>15</v>
      </c>
      <c r="B10">
        <v>95.59</v>
      </c>
      <c r="C10">
        <v>587213</v>
      </c>
      <c r="D10">
        <v>7084</v>
      </c>
      <c r="E10" s="2">
        <f t="shared" si="0"/>
        <v>1206.3765618267987</v>
      </c>
      <c r="F10" s="2">
        <f t="shared" si="1"/>
        <v>7.9237282142857151</v>
      </c>
      <c r="G10" s="2">
        <f t="shared" si="2"/>
        <v>561.3169067</v>
      </c>
    </row>
    <row r="11" spans="1:7">
      <c r="A11" t="s">
        <v>16</v>
      </c>
      <c r="B11">
        <v>96.7</v>
      </c>
      <c r="C11">
        <v>170493</v>
      </c>
      <c r="D11">
        <v>2411</v>
      </c>
      <c r="E11" s="2">
        <f t="shared" si="0"/>
        <v>1414.1343046342079</v>
      </c>
      <c r="F11" s="2">
        <f t="shared" si="1"/>
        <v>6.838105806719204</v>
      </c>
      <c r="G11" s="2">
        <f t="shared" si="2"/>
        <v>164.86673099999999</v>
      </c>
    </row>
    <row r="12" spans="1:7">
      <c r="A12" t="s">
        <v>17</v>
      </c>
      <c r="B12">
        <v>99.47</v>
      </c>
      <c r="C12">
        <v>365773</v>
      </c>
      <c r="D12">
        <v>4198</v>
      </c>
      <c r="E12" s="2">
        <f t="shared" si="0"/>
        <v>1147.7063643297893</v>
      </c>
      <c r="F12" s="2">
        <f t="shared" si="1"/>
        <v>8.6668509552167698</v>
      </c>
      <c r="G12" s="2">
        <f t="shared" si="2"/>
        <v>363.83440309999997</v>
      </c>
    </row>
    <row r="13" spans="1:7">
      <c r="A13" t="s">
        <v>18</v>
      </c>
      <c r="B13">
        <v>101.14</v>
      </c>
      <c r="C13">
        <v>885085</v>
      </c>
      <c r="D13">
        <v>9260</v>
      </c>
      <c r="E13" s="2">
        <f t="shared" si="0"/>
        <v>1046.2271985176565</v>
      </c>
      <c r="F13" s="2">
        <f t="shared" si="1"/>
        <v>9.6671162958963297</v>
      </c>
      <c r="G13" s="2">
        <f t="shared" si="2"/>
        <v>895.17496900000015</v>
      </c>
    </row>
    <row r="14" spans="1:7">
      <c r="A14" t="s">
        <v>19</v>
      </c>
      <c r="B14">
        <v>100.56</v>
      </c>
      <c r="C14">
        <v>597807</v>
      </c>
      <c r="D14">
        <v>6131</v>
      </c>
      <c r="E14" s="2">
        <f t="shared" si="0"/>
        <v>1025.5818349400392</v>
      </c>
      <c r="F14" s="2">
        <f t="shared" si="1"/>
        <v>9.8051658652748319</v>
      </c>
      <c r="G14" s="2">
        <f t="shared" si="2"/>
        <v>601.15471919999993</v>
      </c>
    </row>
    <row r="15" spans="1:7">
      <c r="A15" t="s">
        <v>20</v>
      </c>
      <c r="B15">
        <v>107.13</v>
      </c>
      <c r="C15">
        <v>335554</v>
      </c>
      <c r="D15">
        <v>3366</v>
      </c>
      <c r="E15" s="2">
        <f t="shared" si="0"/>
        <v>1003.1172329937954</v>
      </c>
      <c r="F15" s="2">
        <f t="shared" si="1"/>
        <v>10.679708859180034</v>
      </c>
      <c r="G15" s="2">
        <f t="shared" si="2"/>
        <v>359.47900019999992</v>
      </c>
    </row>
    <row r="16" spans="1:7">
      <c r="A16" t="s">
        <v>21</v>
      </c>
      <c r="B16">
        <v>67.53</v>
      </c>
      <c r="C16">
        <v>180680</v>
      </c>
      <c r="D16">
        <v>2049</v>
      </c>
      <c r="E16" s="2">
        <f t="shared" si="0"/>
        <v>1134.049147664379</v>
      </c>
      <c r="F16" s="2">
        <f t="shared" si="1"/>
        <v>5.9547683748169842</v>
      </c>
      <c r="G16" s="2">
        <f t="shared" si="2"/>
        <v>122.013204</v>
      </c>
    </row>
    <row r="17" spans="1:7">
      <c r="A17" t="s">
        <v>22</v>
      </c>
      <c r="B17">
        <v>135.44999999999999</v>
      </c>
      <c r="C17">
        <v>1254419</v>
      </c>
      <c r="D17">
        <v>11875</v>
      </c>
      <c r="E17" s="2">
        <f t="shared" si="0"/>
        <v>946.65339093237583</v>
      </c>
      <c r="F17" s="2">
        <f t="shared" si="1"/>
        <v>14.308299246315789</v>
      </c>
      <c r="G17" s="2">
        <f t="shared" si="2"/>
        <v>1699.1105354999997</v>
      </c>
    </row>
    <row r="18" spans="1:7">
      <c r="A18" t="s">
        <v>23</v>
      </c>
      <c r="B18">
        <v>121.53</v>
      </c>
      <c r="C18">
        <v>1107159</v>
      </c>
      <c r="D18">
        <v>10184</v>
      </c>
      <c r="E18" s="2">
        <f t="shared" si="0"/>
        <v>919.83174954997435</v>
      </c>
      <c r="F18" s="2">
        <f t="shared" si="1"/>
        <v>13.212198867831892</v>
      </c>
      <c r="G18" s="2">
        <f t="shared" si="2"/>
        <v>1345.5303326999999</v>
      </c>
    </row>
    <row r="19" spans="1:7">
      <c r="A19" t="s">
        <v>24</v>
      </c>
      <c r="B19">
        <v>122.28</v>
      </c>
      <c r="C19">
        <v>867685</v>
      </c>
      <c r="D19">
        <v>7990</v>
      </c>
      <c r="E19" s="2">
        <f t="shared" si="0"/>
        <v>920.84108864392033</v>
      </c>
      <c r="F19" s="2">
        <f t="shared" si="1"/>
        <v>13.279164180225282</v>
      </c>
      <c r="G19" s="2">
        <f t="shared" si="2"/>
        <v>1061.005218</v>
      </c>
    </row>
    <row r="20" spans="1:7">
      <c r="A20" t="s">
        <v>25</v>
      </c>
      <c r="B20">
        <v>124.19</v>
      </c>
      <c r="C20">
        <v>3250077</v>
      </c>
      <c r="D20">
        <v>31308</v>
      </c>
      <c r="E20" s="2">
        <f t="shared" si="0"/>
        <v>963.30025411705628</v>
      </c>
      <c r="F20" s="2">
        <f t="shared" si="1"/>
        <v>12.89213819566884</v>
      </c>
      <c r="G20" s="2">
        <f t="shared" si="2"/>
        <v>4036.2706263000005</v>
      </c>
    </row>
    <row r="21" spans="1:7">
      <c r="A21" t="s">
        <v>26</v>
      </c>
      <c r="B21">
        <v>132.54</v>
      </c>
      <c r="C21">
        <v>356150</v>
      </c>
      <c r="D21">
        <v>3976</v>
      </c>
      <c r="E21" s="2">
        <f t="shared" si="0"/>
        <v>1116.3835462585989</v>
      </c>
      <c r="F21" s="2">
        <f t="shared" si="1"/>
        <v>11.872263832997987</v>
      </c>
      <c r="G21" s="2">
        <f t="shared" si="2"/>
        <v>472.04120999999998</v>
      </c>
    </row>
    <row r="22" spans="1:7">
      <c r="A22" t="s">
        <v>27</v>
      </c>
      <c r="B22">
        <v>117.8</v>
      </c>
      <c r="C22">
        <v>541717</v>
      </c>
      <c r="D22">
        <v>6964</v>
      </c>
      <c r="E22" s="2">
        <f t="shared" si="0"/>
        <v>1285.542081935771</v>
      </c>
      <c r="F22" s="2">
        <f t="shared" si="1"/>
        <v>9.1634495404939678</v>
      </c>
      <c r="G22" s="2">
        <f t="shared" si="2"/>
        <v>638.14262599999995</v>
      </c>
    </row>
    <row r="23" spans="1:7">
      <c r="A23" t="s">
        <v>28</v>
      </c>
      <c r="B23">
        <v>128.85</v>
      </c>
      <c r="C23">
        <v>226949</v>
      </c>
      <c r="D23">
        <v>2164</v>
      </c>
      <c r="E23" s="2">
        <f t="shared" si="0"/>
        <v>953.51819131170441</v>
      </c>
      <c r="F23" s="2">
        <f t="shared" si="1"/>
        <v>13.513113978743069</v>
      </c>
      <c r="G23" s="2">
        <f t="shared" si="2"/>
        <v>292.42378650000001</v>
      </c>
    </row>
    <row r="24" spans="1:7" s="3" customFormat="1">
      <c r="A24" s="3" t="s">
        <v>29</v>
      </c>
      <c r="B24" s="3">
        <v>128.66</v>
      </c>
      <c r="C24" s="3">
        <v>407851</v>
      </c>
      <c r="D24" s="3">
        <v>4716</v>
      </c>
      <c r="E24" s="4">
        <f t="shared" si="0"/>
        <v>1156.3046308578378</v>
      </c>
      <c r="F24" s="4">
        <f t="shared" si="1"/>
        <v>11.12682562765055</v>
      </c>
      <c r="G24" s="4">
        <f t="shared" si="2"/>
        <v>524.74109659999999</v>
      </c>
    </row>
    <row r="25" spans="1:7" s="6" customFormat="1">
      <c r="A25" s="6" t="s">
        <v>30</v>
      </c>
      <c r="B25" s="6">
        <v>69.599999999999994</v>
      </c>
      <c r="C25" s="6">
        <v>530313</v>
      </c>
      <c r="D25" s="6">
        <v>4454</v>
      </c>
      <c r="E25" s="7">
        <f t="shared" si="0"/>
        <v>839.88135308770484</v>
      </c>
      <c r="F25" s="7">
        <f t="shared" si="1"/>
        <v>8.2868847777278827</v>
      </c>
      <c r="G25" s="7">
        <f t="shared" si="2"/>
        <v>369.09784799999989</v>
      </c>
    </row>
    <row r="26" spans="1:7" s="6" customFormat="1">
      <c r="A26" s="6" t="s">
        <v>31</v>
      </c>
      <c r="B26" s="6">
        <v>77.41</v>
      </c>
      <c r="C26" s="6">
        <v>543721</v>
      </c>
      <c r="D26" s="6">
        <v>5074</v>
      </c>
      <c r="E26" s="7">
        <f t="shared" si="0"/>
        <v>933.19919591113819</v>
      </c>
      <c r="F26" s="7">
        <f t="shared" si="1"/>
        <v>8.2951207351202214</v>
      </c>
      <c r="G26" s="7">
        <f t="shared" si="2"/>
        <v>420.89442610000003</v>
      </c>
    </row>
    <row r="27" spans="1:7">
      <c r="A27" t="s">
        <v>32</v>
      </c>
      <c r="B27">
        <v>124.72000000000001</v>
      </c>
      <c r="C27">
        <v>922857</v>
      </c>
      <c r="D27">
        <v>8939</v>
      </c>
      <c r="E27" s="2">
        <f t="shared" si="0"/>
        <v>968.62244096322627</v>
      </c>
      <c r="F27" s="2">
        <f t="shared" si="1"/>
        <v>12.876018015437968</v>
      </c>
      <c r="G27" s="2">
        <f t="shared" si="2"/>
        <v>1150.9872504</v>
      </c>
    </row>
    <row r="28" spans="1:7">
      <c r="A28" t="s">
        <v>33</v>
      </c>
      <c r="B28">
        <v>119.98</v>
      </c>
      <c r="C28">
        <v>856939</v>
      </c>
      <c r="D28">
        <v>8039</v>
      </c>
      <c r="E28" s="2">
        <f t="shared" si="0"/>
        <v>938.10644631648222</v>
      </c>
      <c r="F28" s="2">
        <f t="shared" si="1"/>
        <v>12.789593384749349</v>
      </c>
      <c r="G28" s="2">
        <f t="shared" si="2"/>
        <v>1028.1554122000002</v>
      </c>
    </row>
    <row r="29" spans="1:7">
      <c r="A29" t="s">
        <v>34</v>
      </c>
      <c r="B29">
        <v>121.06</v>
      </c>
      <c r="C29">
        <v>884173</v>
      </c>
      <c r="D29">
        <v>8279</v>
      </c>
      <c r="E29" s="2">
        <f t="shared" si="0"/>
        <v>936.3552155517076</v>
      </c>
      <c r="F29" s="2">
        <f t="shared" si="1"/>
        <v>12.928854134557314</v>
      </c>
      <c r="G29" s="2">
        <f t="shared" si="2"/>
        <v>1070.3798338000001</v>
      </c>
    </row>
    <row r="30" spans="1:7">
      <c r="A30" t="s">
        <v>35</v>
      </c>
      <c r="B30">
        <v>71.849999999999994</v>
      </c>
      <c r="C30">
        <v>202269</v>
      </c>
      <c r="D30">
        <v>2469</v>
      </c>
      <c r="E30" s="2">
        <f t="shared" si="0"/>
        <v>1220.6517063909941</v>
      </c>
      <c r="F30" s="2">
        <f t="shared" si="1"/>
        <v>5.8861999392466586</v>
      </c>
      <c r="G30" s="2">
        <f t="shared" si="2"/>
        <v>145.3302765</v>
      </c>
    </row>
    <row r="31" spans="1:7">
      <c r="A31" t="s">
        <v>36</v>
      </c>
      <c r="B31">
        <v>120.93</v>
      </c>
      <c r="C31">
        <v>851057</v>
      </c>
      <c r="D31">
        <v>9283</v>
      </c>
      <c r="E31" s="2">
        <f t="shared" si="0"/>
        <v>1090.7612533590582</v>
      </c>
      <c r="F31" s="2">
        <f t="shared" si="1"/>
        <v>11.086752451793602</v>
      </c>
      <c r="G31" s="2">
        <f t="shared" si="2"/>
        <v>1029.1832301000002</v>
      </c>
    </row>
    <row r="32" spans="1:7">
      <c r="A32" t="s">
        <v>37</v>
      </c>
      <c r="B32">
        <v>135.63</v>
      </c>
      <c r="C32">
        <v>933867</v>
      </c>
      <c r="D32">
        <v>8964</v>
      </c>
      <c r="E32" s="2">
        <f t="shared" si="0"/>
        <v>959.87972591386142</v>
      </c>
      <c r="F32" s="2">
        <f t="shared" si="1"/>
        <v>14.129895271084337</v>
      </c>
      <c r="G32" s="2">
        <f t="shared" si="2"/>
        <v>1266.6038120999999</v>
      </c>
    </row>
    <row r="33" spans="1:7">
      <c r="A33" t="s">
        <v>38</v>
      </c>
      <c r="B33">
        <v>111.74</v>
      </c>
      <c r="C33">
        <v>233428</v>
      </c>
      <c r="D33">
        <v>2927</v>
      </c>
      <c r="E33" s="2">
        <f t="shared" si="0"/>
        <v>1253.919838237058</v>
      </c>
      <c r="F33" s="2">
        <f t="shared" si="1"/>
        <v>8.9112554560983952</v>
      </c>
      <c r="G33" s="2">
        <f t="shared" si="2"/>
        <v>260.83244720000005</v>
      </c>
    </row>
    <row r="34" spans="1:7">
      <c r="A34" t="s">
        <v>39</v>
      </c>
      <c r="B34">
        <v>92.19</v>
      </c>
      <c r="C34">
        <v>310636</v>
      </c>
      <c r="D34">
        <v>3097</v>
      </c>
      <c r="E34" s="2">
        <f t="shared" si="0"/>
        <v>996.9868270258437</v>
      </c>
      <c r="F34" s="2">
        <f t="shared" si="1"/>
        <v>9.2468623958669678</v>
      </c>
      <c r="G34" s="2">
        <f t="shared" si="2"/>
        <v>286.3753284</v>
      </c>
    </row>
    <row r="35" spans="1:7">
      <c r="A35" t="s">
        <v>40</v>
      </c>
      <c r="B35">
        <v>81.319999999999993</v>
      </c>
      <c r="C35">
        <v>529230</v>
      </c>
      <c r="D35">
        <v>6238</v>
      </c>
      <c r="E35" s="2">
        <f t="shared" si="0"/>
        <v>1178.6935736825199</v>
      </c>
      <c r="F35" s="2">
        <f t="shared" si="1"/>
        <v>6.8991637704392428</v>
      </c>
      <c r="G35" s="2">
        <f t="shared" si="2"/>
        <v>430.36983600000002</v>
      </c>
    </row>
    <row r="36" spans="1:7">
      <c r="A36" t="s">
        <v>41</v>
      </c>
      <c r="B36">
        <v>78.88</v>
      </c>
      <c r="C36">
        <v>138143</v>
      </c>
      <c r="D36">
        <v>1771</v>
      </c>
      <c r="E36" s="2">
        <f t="shared" ref="E36:E67" si="3">D36/C36*100000</f>
        <v>1282.0048790021933</v>
      </c>
      <c r="F36" s="2">
        <f t="shared" ref="F36:F67" si="4">B36/E36*100</f>
        <v>6.1528626990400905</v>
      </c>
      <c r="G36" s="2">
        <f t="shared" ref="G36:G67" si="5">D36*F36/100</f>
        <v>108.9671984</v>
      </c>
    </row>
    <row r="37" spans="1:7">
      <c r="A37" t="s">
        <v>42</v>
      </c>
      <c r="B37">
        <v>74.3</v>
      </c>
      <c r="C37">
        <v>232405</v>
      </c>
      <c r="D37">
        <v>3212</v>
      </c>
      <c r="E37" s="2">
        <f t="shared" si="3"/>
        <v>1382.0700931563433</v>
      </c>
      <c r="F37" s="2">
        <f t="shared" si="4"/>
        <v>5.3759936176836867</v>
      </c>
      <c r="G37" s="2">
        <f t="shared" si="5"/>
        <v>172.67691500000001</v>
      </c>
    </row>
    <row r="38" spans="1:7">
      <c r="A38" t="s">
        <v>43</v>
      </c>
      <c r="B38">
        <v>70.040000000000006</v>
      </c>
      <c r="C38">
        <v>209982</v>
      </c>
      <c r="D38">
        <v>2860</v>
      </c>
      <c r="E38" s="2">
        <f t="shared" si="3"/>
        <v>1362.0215066053281</v>
      </c>
      <c r="F38" s="2">
        <f t="shared" si="4"/>
        <v>5.1423563916083923</v>
      </c>
      <c r="G38" s="2">
        <f t="shared" si="5"/>
        <v>147.07139280000001</v>
      </c>
    </row>
    <row r="39" spans="1:7">
      <c r="A39" t="s">
        <v>44</v>
      </c>
      <c r="B39">
        <v>67.87</v>
      </c>
      <c r="C39">
        <v>273732</v>
      </c>
      <c r="D39">
        <v>3829</v>
      </c>
      <c r="E39" s="2">
        <f t="shared" si="3"/>
        <v>1398.8134379612177</v>
      </c>
      <c r="F39" s="2">
        <f t="shared" si="4"/>
        <v>4.8519694019326192</v>
      </c>
      <c r="G39" s="2">
        <f t="shared" si="5"/>
        <v>185.78190839999999</v>
      </c>
    </row>
    <row r="40" spans="1:7">
      <c r="A40" t="s">
        <v>45</v>
      </c>
      <c r="B40">
        <v>69.48</v>
      </c>
      <c r="C40">
        <v>831172</v>
      </c>
      <c r="D40">
        <v>11739</v>
      </c>
      <c r="E40" s="2">
        <f t="shared" si="3"/>
        <v>1412.3430529421107</v>
      </c>
      <c r="F40" s="2">
        <f t="shared" si="4"/>
        <v>4.9194846716074627</v>
      </c>
      <c r="G40" s="2">
        <f t="shared" si="5"/>
        <v>577.49830559999998</v>
      </c>
    </row>
    <row r="41" spans="1:7">
      <c r="A41" t="s">
        <v>46</v>
      </c>
      <c r="B41">
        <v>69.33</v>
      </c>
      <c r="C41">
        <v>218094</v>
      </c>
      <c r="D41">
        <v>2926</v>
      </c>
      <c r="E41" s="2">
        <f t="shared" si="3"/>
        <v>1341.6233367263656</v>
      </c>
      <c r="F41" s="2">
        <f t="shared" si="4"/>
        <v>5.1676203075871499</v>
      </c>
      <c r="G41" s="2">
        <f t="shared" si="5"/>
        <v>151.20457020000001</v>
      </c>
    </row>
    <row r="42" spans="1:7">
      <c r="A42" t="s">
        <v>47</v>
      </c>
      <c r="B42">
        <v>105.29</v>
      </c>
      <c r="C42">
        <v>706757</v>
      </c>
      <c r="D42">
        <v>7357</v>
      </c>
      <c r="E42" s="2">
        <f t="shared" si="3"/>
        <v>1040.9518405901886</v>
      </c>
      <c r="F42" s="2">
        <f t="shared" si="4"/>
        <v>10.114781096914506</v>
      </c>
      <c r="G42" s="2">
        <f t="shared" si="5"/>
        <v>744.14444530000026</v>
      </c>
    </row>
    <row r="43" spans="1:7">
      <c r="A43" t="s">
        <v>48</v>
      </c>
      <c r="B43">
        <v>100.99</v>
      </c>
      <c r="C43">
        <v>452505</v>
      </c>
      <c r="D43">
        <v>5052</v>
      </c>
      <c r="E43" s="2">
        <f t="shared" si="3"/>
        <v>1116.4517519143435</v>
      </c>
      <c r="F43" s="2">
        <f t="shared" si="4"/>
        <v>9.0456215261282651</v>
      </c>
      <c r="G43" s="2">
        <f t="shared" si="5"/>
        <v>456.98479949999995</v>
      </c>
    </row>
    <row r="44" spans="1:7">
      <c r="A44" t="s">
        <v>49</v>
      </c>
      <c r="B44">
        <v>106.3</v>
      </c>
      <c r="C44">
        <v>286265</v>
      </c>
      <c r="D44">
        <v>3479</v>
      </c>
      <c r="E44" s="2">
        <f t="shared" si="3"/>
        <v>1215.3074948037656</v>
      </c>
      <c r="F44" s="2">
        <f t="shared" si="4"/>
        <v>8.7467575452716293</v>
      </c>
      <c r="G44" s="2">
        <f t="shared" si="5"/>
        <v>304.29969499999999</v>
      </c>
    </row>
    <row r="45" spans="1:7">
      <c r="A45" t="s">
        <v>50</v>
      </c>
      <c r="B45">
        <v>107.77</v>
      </c>
      <c r="C45">
        <v>529932</v>
      </c>
      <c r="D45">
        <v>5455</v>
      </c>
      <c r="E45" s="2">
        <f t="shared" si="3"/>
        <v>1029.3773540756174</v>
      </c>
      <c r="F45" s="2">
        <f t="shared" si="4"/>
        <v>10.469435681026578</v>
      </c>
      <c r="G45" s="2">
        <f t="shared" si="5"/>
        <v>571.10771639999984</v>
      </c>
    </row>
    <row r="46" spans="1:7">
      <c r="A46" t="s">
        <v>51</v>
      </c>
      <c r="B46">
        <v>93.82</v>
      </c>
      <c r="C46">
        <v>1017551</v>
      </c>
      <c r="D46">
        <v>11611</v>
      </c>
      <c r="E46" s="2">
        <f t="shared" si="3"/>
        <v>1141.0730272978947</v>
      </c>
      <c r="F46" s="2">
        <f t="shared" si="4"/>
        <v>8.2220855068469554</v>
      </c>
      <c r="G46" s="2">
        <f t="shared" si="5"/>
        <v>954.6663481999999</v>
      </c>
    </row>
    <row r="47" spans="1:7">
      <c r="A47" t="s">
        <v>52</v>
      </c>
      <c r="B47">
        <v>99.09</v>
      </c>
      <c r="C47">
        <v>388913</v>
      </c>
      <c r="D47">
        <v>4875</v>
      </c>
      <c r="E47" s="2">
        <f t="shared" si="3"/>
        <v>1253.4937119612869</v>
      </c>
      <c r="F47" s="2">
        <f t="shared" si="4"/>
        <v>7.9051054707692314</v>
      </c>
      <c r="G47" s="2">
        <f t="shared" si="5"/>
        <v>385.3738917</v>
      </c>
    </row>
    <row r="48" spans="1:7">
      <c r="A48" t="s">
        <v>53</v>
      </c>
      <c r="B48">
        <v>103.24</v>
      </c>
      <c r="C48">
        <v>345538</v>
      </c>
      <c r="D48">
        <v>4644</v>
      </c>
      <c r="E48" s="2">
        <f t="shared" si="3"/>
        <v>1343.9911095161747</v>
      </c>
      <c r="F48" s="2">
        <f t="shared" si="4"/>
        <v>7.6815984323858748</v>
      </c>
      <c r="G48" s="2">
        <f t="shared" si="5"/>
        <v>356.73343120000004</v>
      </c>
    </row>
    <row r="49" spans="1:7">
      <c r="A49" t="s">
        <v>54</v>
      </c>
      <c r="B49">
        <v>88.57</v>
      </c>
      <c r="C49">
        <v>395438</v>
      </c>
      <c r="D49">
        <v>4399</v>
      </c>
      <c r="E49" s="2">
        <f t="shared" si="3"/>
        <v>1112.4373479534086</v>
      </c>
      <c r="F49" s="2">
        <f t="shared" si="4"/>
        <v>7.9617966947033407</v>
      </c>
      <c r="G49" s="2">
        <f t="shared" si="5"/>
        <v>350.23943659999998</v>
      </c>
    </row>
    <row r="50" spans="1:7">
      <c r="A50" t="s">
        <v>55</v>
      </c>
      <c r="B50">
        <v>85.84</v>
      </c>
      <c r="C50">
        <v>336554</v>
      </c>
      <c r="D50">
        <v>3402</v>
      </c>
      <c r="E50" s="2">
        <f t="shared" si="3"/>
        <v>1010.833328381181</v>
      </c>
      <c r="F50" s="2">
        <f t="shared" si="4"/>
        <v>8.4920033392122285</v>
      </c>
      <c r="G50" s="2">
        <f t="shared" si="5"/>
        <v>288.89795359999999</v>
      </c>
    </row>
    <row r="51" spans="1:7">
      <c r="A51" t="s">
        <v>56</v>
      </c>
      <c r="B51">
        <v>69.7</v>
      </c>
      <c r="C51">
        <v>192835</v>
      </c>
      <c r="D51">
        <v>2514</v>
      </c>
      <c r="E51" s="2">
        <f t="shared" si="3"/>
        <v>1303.7052402312859</v>
      </c>
      <c r="F51" s="2">
        <f t="shared" si="4"/>
        <v>5.3463005171042157</v>
      </c>
      <c r="G51" s="2">
        <f t="shared" si="5"/>
        <v>134.40599499999999</v>
      </c>
    </row>
    <row r="52" spans="1:7">
      <c r="A52" t="s">
        <v>57</v>
      </c>
      <c r="B52">
        <v>80.36</v>
      </c>
      <c r="C52">
        <v>383477</v>
      </c>
      <c r="D52">
        <v>4734</v>
      </c>
      <c r="E52" s="2">
        <f t="shared" si="3"/>
        <v>1234.4938549117678</v>
      </c>
      <c r="F52" s="2">
        <f t="shared" si="4"/>
        <v>6.5095504267004651</v>
      </c>
      <c r="G52" s="2">
        <f t="shared" si="5"/>
        <v>308.16211720000001</v>
      </c>
    </row>
    <row r="53" spans="1:7">
      <c r="A53" t="s">
        <v>58</v>
      </c>
      <c r="B53">
        <v>86.41</v>
      </c>
      <c r="C53">
        <v>291413</v>
      </c>
      <c r="D53">
        <v>3285</v>
      </c>
      <c r="E53" s="2">
        <f t="shared" si="3"/>
        <v>1127.2661137286257</v>
      </c>
      <c r="F53" s="2">
        <f t="shared" si="4"/>
        <v>7.6654481978691011</v>
      </c>
      <c r="G53" s="2">
        <f t="shared" si="5"/>
        <v>251.8099733</v>
      </c>
    </row>
    <row r="54" spans="1:7">
      <c r="A54" t="s">
        <v>59</v>
      </c>
      <c r="B54">
        <v>95.01</v>
      </c>
      <c r="C54">
        <v>256534</v>
      </c>
      <c r="D54">
        <v>2430</v>
      </c>
      <c r="E54" s="2">
        <f t="shared" si="3"/>
        <v>947.24286059547671</v>
      </c>
      <c r="F54" s="2">
        <f t="shared" si="4"/>
        <v>10.030162691358024</v>
      </c>
      <c r="G54" s="2">
        <f t="shared" si="5"/>
        <v>243.73295339999996</v>
      </c>
    </row>
    <row r="55" spans="1:7">
      <c r="A55" t="s">
        <v>60</v>
      </c>
      <c r="B55">
        <v>80.989999999999995</v>
      </c>
      <c r="C55">
        <v>998976</v>
      </c>
      <c r="D55">
        <v>11346</v>
      </c>
      <c r="E55" s="2">
        <f t="shared" si="3"/>
        <v>1135.7630213338459</v>
      </c>
      <c r="F55" s="2">
        <f t="shared" si="4"/>
        <v>7.1308889687995762</v>
      </c>
      <c r="G55" s="2">
        <f t="shared" si="5"/>
        <v>809.07066239999983</v>
      </c>
    </row>
    <row r="56" spans="1:7">
      <c r="A56" t="s">
        <v>61</v>
      </c>
      <c r="B56">
        <v>62.32</v>
      </c>
      <c r="C56">
        <v>332887</v>
      </c>
      <c r="D56">
        <v>4209</v>
      </c>
      <c r="E56" s="2">
        <f t="shared" si="3"/>
        <v>1264.3930222568019</v>
      </c>
      <c r="F56" s="2">
        <f t="shared" si="4"/>
        <v>4.9288471941078642</v>
      </c>
      <c r="G56" s="2">
        <f t="shared" si="5"/>
        <v>207.45517839999999</v>
      </c>
    </row>
    <row r="57" spans="1:7">
      <c r="A57" t="s">
        <v>62</v>
      </c>
      <c r="B57">
        <v>86.68</v>
      </c>
      <c r="C57">
        <v>418300</v>
      </c>
      <c r="D57">
        <v>4846</v>
      </c>
      <c r="E57" s="2">
        <f t="shared" si="3"/>
        <v>1158.4986851541955</v>
      </c>
      <c r="F57" s="2">
        <f t="shared" si="4"/>
        <v>7.4820973999174587</v>
      </c>
      <c r="G57" s="2">
        <f t="shared" si="5"/>
        <v>362.58244000000008</v>
      </c>
    </row>
    <row r="58" spans="1:7">
      <c r="A58" t="s">
        <v>63</v>
      </c>
      <c r="B58">
        <v>55.54</v>
      </c>
      <c r="C58">
        <v>220539</v>
      </c>
      <c r="D58">
        <v>2845</v>
      </c>
      <c r="E58" s="2">
        <f t="shared" si="3"/>
        <v>1290.0212660799223</v>
      </c>
      <c r="F58" s="2">
        <f t="shared" si="4"/>
        <v>4.3053553813708261</v>
      </c>
      <c r="G58" s="2">
        <f t="shared" si="5"/>
        <v>122.48736059999999</v>
      </c>
    </row>
    <row r="59" spans="1:7">
      <c r="A59" t="s">
        <v>64</v>
      </c>
      <c r="B59">
        <v>67.31</v>
      </c>
      <c r="C59">
        <v>266033</v>
      </c>
      <c r="D59">
        <v>3449</v>
      </c>
      <c r="E59" s="2">
        <f t="shared" si="3"/>
        <v>1296.4557028639304</v>
      </c>
      <c r="F59" s="2">
        <f t="shared" si="4"/>
        <v>5.1918472687735573</v>
      </c>
      <c r="G59" s="2">
        <f t="shared" si="5"/>
        <v>179.06681229999998</v>
      </c>
    </row>
    <row r="60" spans="1:7">
      <c r="A60" t="s">
        <v>65</v>
      </c>
      <c r="B60">
        <v>75.69</v>
      </c>
      <c r="C60">
        <v>340349</v>
      </c>
      <c r="D60">
        <v>4019</v>
      </c>
      <c r="E60" s="2">
        <f t="shared" si="3"/>
        <v>1180.8467191030384</v>
      </c>
      <c r="F60" s="2">
        <f t="shared" si="4"/>
        <v>6.4098073675043539</v>
      </c>
      <c r="G60" s="2">
        <f t="shared" si="5"/>
        <v>257.61015809999998</v>
      </c>
    </row>
    <row r="61" spans="1:7">
      <c r="A61" t="s">
        <v>66</v>
      </c>
      <c r="B61">
        <v>80.319999999999993</v>
      </c>
      <c r="C61">
        <v>358143</v>
      </c>
      <c r="D61">
        <v>3980</v>
      </c>
      <c r="E61" s="2">
        <f t="shared" si="3"/>
        <v>1111.2879492269847</v>
      </c>
      <c r="F61" s="2">
        <f t="shared" si="4"/>
        <v>7.2276496884422112</v>
      </c>
      <c r="G61" s="2">
        <f t="shared" si="5"/>
        <v>287.66045760000003</v>
      </c>
    </row>
    <row r="62" spans="1:7">
      <c r="A62" t="s">
        <v>67</v>
      </c>
      <c r="B62">
        <v>76.790000000000006</v>
      </c>
      <c r="C62">
        <v>469166</v>
      </c>
      <c r="D62">
        <v>5367</v>
      </c>
      <c r="E62" s="2">
        <f t="shared" si="3"/>
        <v>1143.9447871329123</v>
      </c>
      <c r="F62" s="2">
        <f t="shared" si="4"/>
        <v>6.7127365641885612</v>
      </c>
      <c r="G62" s="2">
        <f t="shared" si="5"/>
        <v>360.27257140000006</v>
      </c>
    </row>
    <row r="63" spans="1:7">
      <c r="A63" t="s">
        <v>68</v>
      </c>
      <c r="B63">
        <v>69.44</v>
      </c>
      <c r="C63">
        <v>313022</v>
      </c>
      <c r="D63">
        <v>3660</v>
      </c>
      <c r="E63" s="2">
        <f t="shared" si="3"/>
        <v>1169.2468899949524</v>
      </c>
      <c r="F63" s="2">
        <f t="shared" si="4"/>
        <v>5.9388654863387975</v>
      </c>
      <c r="G63" s="2">
        <f t="shared" si="5"/>
        <v>217.3624768</v>
      </c>
    </row>
    <row r="64" spans="1:7">
      <c r="A64" t="s">
        <v>69</v>
      </c>
      <c r="B64">
        <v>71.17</v>
      </c>
      <c r="C64">
        <v>172681</v>
      </c>
      <c r="D64">
        <v>2087</v>
      </c>
      <c r="E64" s="2">
        <f t="shared" si="3"/>
        <v>1208.5869319728286</v>
      </c>
      <c r="F64" s="2">
        <f t="shared" si="4"/>
        <v>5.8886951461427888</v>
      </c>
      <c r="G64" s="2">
        <f t="shared" si="5"/>
        <v>122.89706770000001</v>
      </c>
    </row>
    <row r="65" spans="1:7">
      <c r="A65" t="s">
        <v>70</v>
      </c>
      <c r="B65">
        <v>72.150000000000006</v>
      </c>
      <c r="C65">
        <v>207309</v>
      </c>
      <c r="D65">
        <v>2348</v>
      </c>
      <c r="E65" s="2">
        <f t="shared" si="3"/>
        <v>1132.6088110019343</v>
      </c>
      <c r="F65" s="2">
        <f t="shared" si="4"/>
        <v>6.3702488713798981</v>
      </c>
      <c r="G65" s="2">
        <f t="shared" si="5"/>
        <v>149.57344350000002</v>
      </c>
    </row>
    <row r="66" spans="1:7">
      <c r="A66" t="s">
        <v>71</v>
      </c>
      <c r="B66">
        <v>77.39</v>
      </c>
      <c r="C66">
        <v>648829</v>
      </c>
      <c r="D66">
        <v>7245</v>
      </c>
      <c r="E66" s="2">
        <f t="shared" si="3"/>
        <v>1116.6270311592114</v>
      </c>
      <c r="F66" s="2">
        <f t="shared" si="4"/>
        <v>6.9306937625948928</v>
      </c>
      <c r="G66" s="2">
        <f t="shared" si="5"/>
        <v>502.12876310000001</v>
      </c>
    </row>
    <row r="67" spans="1:7">
      <c r="A67" t="s">
        <v>72</v>
      </c>
      <c r="B67">
        <v>85.16</v>
      </c>
      <c r="C67">
        <v>224915</v>
      </c>
      <c r="D67">
        <v>2918</v>
      </c>
      <c r="E67" s="2">
        <f t="shared" si="3"/>
        <v>1297.379009848165</v>
      </c>
      <c r="F67" s="2">
        <f t="shared" si="4"/>
        <v>6.5640032213845094</v>
      </c>
      <c r="G67" s="2">
        <f t="shared" si="5"/>
        <v>191.53761399999999</v>
      </c>
    </row>
    <row r="68" spans="1:7">
      <c r="A68" t="s">
        <v>73</v>
      </c>
      <c r="B68">
        <v>71.63</v>
      </c>
      <c r="C68">
        <v>311761</v>
      </c>
      <c r="D68">
        <v>3728</v>
      </c>
      <c r="E68" s="2">
        <f t="shared" ref="E68:E99" si="6">D68/C68*100000</f>
        <v>1195.7877989870447</v>
      </c>
      <c r="F68" s="2">
        <f t="shared" ref="F68:F99" si="7">B68/E68*100</f>
        <v>5.9901932483905576</v>
      </c>
      <c r="G68" s="2">
        <f t="shared" ref="G68:G99" si="8">D68*F68/100</f>
        <v>223.31440429999998</v>
      </c>
    </row>
    <row r="69" spans="1:7">
      <c r="A69" t="s">
        <v>74</v>
      </c>
      <c r="B69">
        <v>86.15</v>
      </c>
      <c r="C69">
        <v>4263542</v>
      </c>
      <c r="D69">
        <v>40648</v>
      </c>
      <c r="E69" s="2">
        <f t="shared" si="6"/>
        <v>953.38570606317478</v>
      </c>
      <c r="F69" s="2">
        <f t="shared" si="7"/>
        <v>9.0362168692186575</v>
      </c>
      <c r="G69" s="2">
        <f t="shared" si="8"/>
        <v>3673.0414329999999</v>
      </c>
    </row>
    <row r="70" spans="1:7">
      <c r="A70" t="s">
        <v>75</v>
      </c>
      <c r="B70">
        <v>67.59</v>
      </c>
      <c r="C70">
        <v>153534</v>
      </c>
      <c r="D70">
        <v>1890</v>
      </c>
      <c r="E70" s="2">
        <f t="shared" si="6"/>
        <v>1230.9976943217789</v>
      </c>
      <c r="F70" s="2">
        <f t="shared" si="7"/>
        <v>5.4906682857142863</v>
      </c>
      <c r="G70" s="2">
        <f t="shared" si="8"/>
        <v>103.77363060000002</v>
      </c>
    </row>
    <row r="71" spans="1:7">
      <c r="A71" t="s">
        <v>76</v>
      </c>
      <c r="B71">
        <v>83.91</v>
      </c>
      <c r="C71">
        <v>563271</v>
      </c>
      <c r="D71">
        <v>5107</v>
      </c>
      <c r="E71" s="2">
        <f t="shared" si="6"/>
        <v>906.66837099726422</v>
      </c>
      <c r="F71" s="2">
        <f t="shared" si="7"/>
        <v>9.2547620148815355</v>
      </c>
      <c r="G71" s="2">
        <f t="shared" si="8"/>
        <v>472.64069610000001</v>
      </c>
    </row>
    <row r="72" spans="1:7">
      <c r="A72" t="s">
        <v>77</v>
      </c>
      <c r="B72">
        <v>87.01</v>
      </c>
      <c r="C72">
        <v>480968</v>
      </c>
      <c r="D72">
        <v>5423</v>
      </c>
      <c r="E72" s="2">
        <f t="shared" si="6"/>
        <v>1127.5178390246338</v>
      </c>
      <c r="F72" s="2">
        <f t="shared" si="7"/>
        <v>7.7169510750507095</v>
      </c>
      <c r="G72" s="2">
        <f t="shared" si="8"/>
        <v>418.4902568</v>
      </c>
    </row>
    <row r="73" spans="1:7">
      <c r="A73" t="s">
        <v>78</v>
      </c>
      <c r="B73">
        <v>76.12</v>
      </c>
      <c r="C73">
        <v>305291</v>
      </c>
      <c r="D73">
        <v>3334</v>
      </c>
      <c r="E73" s="2">
        <f t="shared" si="6"/>
        <v>1092.0728092213658</v>
      </c>
      <c r="F73" s="2">
        <f t="shared" si="7"/>
        <v>6.9702312297540496</v>
      </c>
      <c r="G73" s="2">
        <f t="shared" si="8"/>
        <v>232.38750920000001</v>
      </c>
    </row>
    <row r="74" spans="1:7">
      <c r="A74" t="s">
        <v>79</v>
      </c>
      <c r="B74">
        <v>80.02</v>
      </c>
      <c r="C74">
        <v>317366</v>
      </c>
      <c r="D74">
        <v>3350</v>
      </c>
      <c r="E74" s="2">
        <f t="shared" si="6"/>
        <v>1055.5636079479214</v>
      </c>
      <c r="F74" s="2">
        <f t="shared" si="7"/>
        <v>7.5807842746268648</v>
      </c>
      <c r="G74" s="2">
        <f t="shared" si="8"/>
        <v>253.95627319999997</v>
      </c>
    </row>
    <row r="75" spans="1:7">
      <c r="A75" t="s">
        <v>80</v>
      </c>
      <c r="B75">
        <v>73.34</v>
      </c>
      <c r="C75">
        <v>380675</v>
      </c>
      <c r="D75">
        <v>4373</v>
      </c>
      <c r="E75" s="2">
        <f t="shared" si="6"/>
        <v>1148.7489328167071</v>
      </c>
      <c r="F75" s="2">
        <f t="shared" si="7"/>
        <v>6.3843367253601651</v>
      </c>
      <c r="G75" s="2">
        <f t="shared" si="8"/>
        <v>279.18704500000001</v>
      </c>
    </row>
    <row r="76" spans="1:7">
      <c r="A76" t="s">
        <v>81</v>
      </c>
      <c r="B76">
        <v>66.62</v>
      </c>
      <c r="C76">
        <v>297313</v>
      </c>
      <c r="D76">
        <v>3555</v>
      </c>
      <c r="E76" s="2">
        <f t="shared" si="6"/>
        <v>1195.7095720671482</v>
      </c>
      <c r="F76" s="2">
        <f t="shared" si="7"/>
        <v>5.5715870773558365</v>
      </c>
      <c r="G76" s="2">
        <f t="shared" si="8"/>
        <v>198.06992059999996</v>
      </c>
    </row>
    <row r="77" spans="1:7">
      <c r="A77" t="s">
        <v>82</v>
      </c>
      <c r="B77">
        <v>64.44</v>
      </c>
      <c r="C77">
        <v>219763</v>
      </c>
      <c r="D77">
        <v>2573</v>
      </c>
      <c r="E77" s="2">
        <f t="shared" si="6"/>
        <v>1170.8067327075075</v>
      </c>
      <c r="F77" s="2">
        <f t="shared" si="7"/>
        <v>5.5038972872133698</v>
      </c>
      <c r="G77" s="2">
        <f t="shared" si="8"/>
        <v>141.61527720000001</v>
      </c>
    </row>
    <row r="78" spans="1:7">
      <c r="A78" t="s">
        <v>83</v>
      </c>
      <c r="B78">
        <v>62.96</v>
      </c>
      <c r="C78">
        <v>84027</v>
      </c>
      <c r="D78">
        <v>1090</v>
      </c>
      <c r="E78" s="2">
        <f t="shared" si="6"/>
        <v>1297.2020898044675</v>
      </c>
      <c r="F78" s="2">
        <f t="shared" si="7"/>
        <v>4.8535228623853222</v>
      </c>
      <c r="G78" s="2">
        <f t="shared" si="8"/>
        <v>52.90339920000001</v>
      </c>
    </row>
    <row r="79" spans="1:7">
      <c r="A79" t="s">
        <v>84</v>
      </c>
      <c r="B79">
        <v>44.16</v>
      </c>
      <c r="C79">
        <v>486689</v>
      </c>
      <c r="D79">
        <v>4925</v>
      </c>
      <c r="E79" s="2">
        <f t="shared" si="6"/>
        <v>1011.9398630336827</v>
      </c>
      <c r="F79" s="2">
        <f t="shared" si="7"/>
        <v>4.3638956832487308</v>
      </c>
      <c r="G79" s="2">
        <f t="shared" si="8"/>
        <v>214.92186239999998</v>
      </c>
    </row>
    <row r="80" spans="1:7">
      <c r="A80" t="s">
        <v>85</v>
      </c>
      <c r="B80">
        <v>47.16</v>
      </c>
      <c r="C80">
        <v>207108</v>
      </c>
      <c r="D80">
        <v>2294</v>
      </c>
      <c r="E80" s="2">
        <f t="shared" si="6"/>
        <v>1107.6346640400179</v>
      </c>
      <c r="F80" s="2">
        <f t="shared" si="7"/>
        <v>4.2577215693112453</v>
      </c>
      <c r="G80" s="2">
        <f t="shared" si="8"/>
        <v>97.672132799999957</v>
      </c>
    </row>
    <row r="81" spans="1:7">
      <c r="A81" t="s">
        <v>86</v>
      </c>
      <c r="B81">
        <v>72.489999999999995</v>
      </c>
      <c r="C81">
        <v>156623</v>
      </c>
      <c r="D81">
        <v>1904</v>
      </c>
      <c r="E81" s="2">
        <f t="shared" si="6"/>
        <v>1215.6579812671191</v>
      </c>
      <c r="F81" s="2">
        <f t="shared" si="7"/>
        <v>5.96302587710084</v>
      </c>
      <c r="G81" s="2">
        <f t="shared" si="8"/>
        <v>113.53601269999999</v>
      </c>
    </row>
    <row r="82" spans="1:7">
      <c r="A82" t="s">
        <v>87</v>
      </c>
      <c r="B82">
        <v>69.47</v>
      </c>
      <c r="C82">
        <v>424105</v>
      </c>
      <c r="D82">
        <v>3918</v>
      </c>
      <c r="E82" s="2">
        <f t="shared" si="6"/>
        <v>923.82782565638229</v>
      </c>
      <c r="F82" s="2">
        <f t="shared" si="7"/>
        <v>7.5197994767738638</v>
      </c>
      <c r="G82" s="2">
        <f t="shared" si="8"/>
        <v>294.6257435</v>
      </c>
    </row>
    <row r="83" spans="1:7">
      <c r="A83" t="s">
        <v>88</v>
      </c>
      <c r="B83">
        <v>63.28</v>
      </c>
      <c r="C83">
        <v>347732</v>
      </c>
      <c r="D83">
        <v>3962</v>
      </c>
      <c r="E83" s="2">
        <f t="shared" si="6"/>
        <v>1139.3832031564539</v>
      </c>
      <c r="F83" s="2">
        <f t="shared" si="7"/>
        <v>5.553882120141342</v>
      </c>
      <c r="G83" s="2">
        <f t="shared" si="8"/>
        <v>220.04480959999998</v>
      </c>
    </row>
    <row r="84" spans="1:7">
      <c r="A84" t="s">
        <v>89</v>
      </c>
      <c r="B84">
        <v>82.23</v>
      </c>
      <c r="C84">
        <v>915549</v>
      </c>
      <c r="D84">
        <v>7935</v>
      </c>
      <c r="E84" s="2">
        <f t="shared" si="6"/>
        <v>866.69309889476142</v>
      </c>
      <c r="F84" s="2">
        <f t="shared" si="7"/>
        <v>9.487787557655956</v>
      </c>
      <c r="G84" s="2">
        <f t="shared" si="8"/>
        <v>752.85594270000013</v>
      </c>
    </row>
    <row r="85" spans="1:7">
      <c r="A85" t="s">
        <v>90</v>
      </c>
      <c r="B85">
        <v>74.34</v>
      </c>
      <c r="C85">
        <v>275384</v>
      </c>
      <c r="D85">
        <v>3246</v>
      </c>
      <c r="E85" s="2">
        <f t="shared" si="6"/>
        <v>1178.717717804956</v>
      </c>
      <c r="F85" s="2">
        <f t="shared" si="7"/>
        <v>6.306853530499076</v>
      </c>
      <c r="G85" s="2">
        <f t="shared" si="8"/>
        <v>204.72046560000001</v>
      </c>
    </row>
    <row r="86" spans="1:7">
      <c r="A86" t="s">
        <v>91</v>
      </c>
      <c r="B86">
        <v>79.31</v>
      </c>
      <c r="C86">
        <v>3084194</v>
      </c>
      <c r="D86">
        <v>26820</v>
      </c>
      <c r="E86" s="2">
        <f t="shared" si="6"/>
        <v>869.59510329116767</v>
      </c>
      <c r="F86" s="2">
        <f t="shared" si="7"/>
        <v>9.1203365451155864</v>
      </c>
      <c r="G86" s="2">
        <f t="shared" si="8"/>
        <v>2446.0742614000001</v>
      </c>
    </row>
    <row r="87" spans="1:7">
      <c r="A87" t="s">
        <v>92</v>
      </c>
      <c r="B87">
        <v>67.08</v>
      </c>
      <c r="C87">
        <v>414109</v>
      </c>
      <c r="D87">
        <v>4642</v>
      </c>
      <c r="E87" s="2">
        <f t="shared" si="6"/>
        <v>1120.9609064280178</v>
      </c>
      <c r="F87" s="2">
        <f t="shared" si="7"/>
        <v>5.9841515984489435</v>
      </c>
      <c r="G87" s="2">
        <f t="shared" si="8"/>
        <v>277.78431719999998</v>
      </c>
    </row>
    <row r="88" spans="1:7">
      <c r="A88" t="s">
        <v>93</v>
      </c>
      <c r="B88">
        <v>65.47</v>
      </c>
      <c r="C88">
        <v>1087055</v>
      </c>
      <c r="D88">
        <v>11217</v>
      </c>
      <c r="E88" s="2">
        <f t="shared" si="6"/>
        <v>1031.8705125315646</v>
      </c>
      <c r="F88" s="2">
        <f t="shared" si="7"/>
        <v>6.3447883435856296</v>
      </c>
      <c r="G88" s="2">
        <f t="shared" si="8"/>
        <v>711.6949085</v>
      </c>
    </row>
    <row r="89" spans="1:7">
      <c r="A89" t="s">
        <v>94</v>
      </c>
      <c r="B89">
        <v>72.709999999999994</v>
      </c>
      <c r="C89">
        <v>611518</v>
      </c>
      <c r="D89">
        <v>6182</v>
      </c>
      <c r="E89" s="2">
        <f t="shared" si="6"/>
        <v>1010.926906485173</v>
      </c>
      <c r="F89" s="2">
        <f t="shared" si="7"/>
        <v>7.192409217081849</v>
      </c>
      <c r="G89" s="2">
        <f t="shared" si="8"/>
        <v>444.63473779999993</v>
      </c>
    </row>
    <row r="90" spans="1:7">
      <c r="A90" t="s">
        <v>95</v>
      </c>
      <c r="B90">
        <v>82.71</v>
      </c>
      <c r="C90">
        <v>386530</v>
      </c>
      <c r="D90">
        <v>3389</v>
      </c>
      <c r="E90" s="2">
        <f t="shared" si="6"/>
        <v>876.77541199906864</v>
      </c>
      <c r="F90" s="2">
        <f t="shared" si="7"/>
        <v>9.433430598996754</v>
      </c>
      <c r="G90" s="2">
        <f t="shared" si="8"/>
        <v>319.69896299999999</v>
      </c>
    </row>
    <row r="91" spans="1:7">
      <c r="A91" t="s">
        <v>96</v>
      </c>
      <c r="B91">
        <v>83.89</v>
      </c>
      <c r="C91">
        <v>1234997</v>
      </c>
      <c r="D91">
        <v>11469</v>
      </c>
      <c r="E91" s="2">
        <f t="shared" si="6"/>
        <v>928.66622348070484</v>
      </c>
      <c r="F91" s="2">
        <f t="shared" si="7"/>
        <v>9.0333855026593426</v>
      </c>
      <c r="G91" s="2">
        <f t="shared" si="8"/>
        <v>1036.0389832999999</v>
      </c>
    </row>
    <row r="92" spans="1:7">
      <c r="A92" t="s">
        <v>97</v>
      </c>
      <c r="B92">
        <v>76.52</v>
      </c>
      <c r="C92">
        <v>568258</v>
      </c>
      <c r="D92">
        <v>5796</v>
      </c>
      <c r="E92" s="2">
        <f t="shared" si="6"/>
        <v>1019.9592438645826</v>
      </c>
      <c r="F92" s="2">
        <f t="shared" si="7"/>
        <v>7.5022605521049002</v>
      </c>
      <c r="G92" s="2">
        <f t="shared" si="8"/>
        <v>434.83102160000004</v>
      </c>
    </row>
    <row r="93" spans="1:7">
      <c r="A93" t="s">
        <v>98</v>
      </c>
      <c r="B93">
        <v>82.74</v>
      </c>
      <c r="C93">
        <v>387817</v>
      </c>
      <c r="D93">
        <v>4069</v>
      </c>
      <c r="E93" s="2">
        <f t="shared" si="6"/>
        <v>1049.206197768535</v>
      </c>
      <c r="F93" s="2">
        <f t="shared" si="7"/>
        <v>7.8859618038830179</v>
      </c>
      <c r="G93" s="2">
        <f t="shared" si="8"/>
        <v>320.87978579999998</v>
      </c>
    </row>
    <row r="94" spans="1:7">
      <c r="A94" t="s">
        <v>99</v>
      </c>
      <c r="B94">
        <v>91.36</v>
      </c>
      <c r="C94">
        <v>786408</v>
      </c>
      <c r="D94">
        <v>8235</v>
      </c>
      <c r="E94" s="2">
        <f t="shared" si="6"/>
        <v>1047.1663563951538</v>
      </c>
      <c r="F94" s="2">
        <f t="shared" si="7"/>
        <v>8.7244972531876126</v>
      </c>
      <c r="G94" s="2">
        <f t="shared" si="8"/>
        <v>718.46234879999986</v>
      </c>
    </row>
    <row r="95" spans="1:7">
      <c r="A95" t="s">
        <v>100</v>
      </c>
      <c r="B95">
        <v>60.75</v>
      </c>
      <c r="C95">
        <v>362452</v>
      </c>
      <c r="D95">
        <v>4429</v>
      </c>
      <c r="E95" s="2">
        <f t="shared" si="6"/>
        <v>1221.9549071325307</v>
      </c>
      <c r="F95" s="2">
        <f t="shared" si="7"/>
        <v>4.9715418830435762</v>
      </c>
      <c r="G95" s="2">
        <f t="shared" si="8"/>
        <v>220.18958999999998</v>
      </c>
    </row>
    <row r="96" spans="1:7">
      <c r="A96" t="s">
        <v>101</v>
      </c>
      <c r="B96">
        <v>71.3</v>
      </c>
      <c r="C96">
        <v>196135</v>
      </c>
      <c r="D96">
        <v>2079</v>
      </c>
      <c r="E96" s="2">
        <f t="shared" si="6"/>
        <v>1059.9841945598696</v>
      </c>
      <c r="F96" s="2">
        <f t="shared" si="7"/>
        <v>6.7265153920153908</v>
      </c>
      <c r="G96" s="2">
        <f t="shared" si="8"/>
        <v>139.84425499999998</v>
      </c>
    </row>
    <row r="97" spans="1:7">
      <c r="A97" t="s">
        <v>102</v>
      </c>
      <c r="B97">
        <v>67.53</v>
      </c>
      <c r="C97">
        <v>695605</v>
      </c>
      <c r="D97">
        <v>7590</v>
      </c>
      <c r="E97" s="2">
        <f t="shared" si="6"/>
        <v>1091.1364926934107</v>
      </c>
      <c r="F97" s="2">
        <f t="shared" si="7"/>
        <v>6.188959901185771</v>
      </c>
      <c r="G97" s="2">
        <f t="shared" si="8"/>
        <v>469.74205650000005</v>
      </c>
    </row>
    <row r="98" spans="1:7">
      <c r="A98" t="s">
        <v>103</v>
      </c>
      <c r="B98">
        <v>73.17</v>
      </c>
      <c r="C98">
        <v>171486</v>
      </c>
      <c r="D98">
        <v>1616</v>
      </c>
      <c r="E98" s="2">
        <f t="shared" si="6"/>
        <v>942.35097908867192</v>
      </c>
      <c r="F98" s="2">
        <f t="shared" si="7"/>
        <v>7.7646229084158431</v>
      </c>
      <c r="G98" s="2">
        <f t="shared" si="8"/>
        <v>125.47630620000001</v>
      </c>
    </row>
    <row r="99" spans="1:7">
      <c r="A99" t="s">
        <v>104</v>
      </c>
      <c r="B99">
        <v>63.64</v>
      </c>
      <c r="C99">
        <v>352065</v>
      </c>
      <c r="D99">
        <v>3657</v>
      </c>
      <c r="E99" s="2">
        <f t="shared" si="6"/>
        <v>1038.7286438583785</v>
      </c>
      <c r="F99" s="2">
        <f t="shared" si="7"/>
        <v>6.1267204265791628</v>
      </c>
      <c r="G99" s="2">
        <f t="shared" si="8"/>
        <v>224.05416599999998</v>
      </c>
    </row>
    <row r="100" spans="1:7">
      <c r="A100" t="s">
        <v>105</v>
      </c>
      <c r="B100">
        <v>62.3</v>
      </c>
      <c r="C100">
        <v>156378</v>
      </c>
      <c r="D100">
        <v>1631</v>
      </c>
      <c r="E100" s="2">
        <f t="shared" ref="E100:E131" si="9">D100/C100*100000</f>
        <v>1042.9855862077786</v>
      </c>
      <c r="F100" s="2">
        <f t="shared" ref="F100:F131" si="10">B100/E100*100</f>
        <v>5.9732369098712441</v>
      </c>
      <c r="G100" s="2">
        <f t="shared" ref="G100:G131" si="11">D100*F100/100</f>
        <v>97.423493999999991</v>
      </c>
    </row>
    <row r="101" spans="1:7">
      <c r="A101" t="s">
        <v>106</v>
      </c>
      <c r="B101">
        <v>69.77</v>
      </c>
      <c r="C101">
        <v>536487</v>
      </c>
      <c r="D101">
        <v>5668</v>
      </c>
      <c r="E101" s="2">
        <f t="shared" si="9"/>
        <v>1056.5027670754371</v>
      </c>
      <c r="F101" s="2">
        <f t="shared" si="10"/>
        <v>6.6038634421312619</v>
      </c>
      <c r="G101" s="2">
        <f t="shared" si="11"/>
        <v>374.30697989999993</v>
      </c>
    </row>
    <row r="102" spans="1:7">
      <c r="A102" t="s">
        <v>107</v>
      </c>
      <c r="B102">
        <v>76.33</v>
      </c>
      <c r="C102">
        <v>618713</v>
      </c>
      <c r="D102">
        <v>7311</v>
      </c>
      <c r="E102" s="2">
        <f t="shared" si="9"/>
        <v>1181.6464176443683</v>
      </c>
      <c r="F102" s="2">
        <f t="shared" si="10"/>
        <v>6.4596311434824232</v>
      </c>
      <c r="G102" s="2">
        <f t="shared" si="11"/>
        <v>472.26363289999995</v>
      </c>
    </row>
    <row r="103" spans="1:7">
      <c r="A103" t="s">
        <v>108</v>
      </c>
      <c r="B103">
        <v>72.8</v>
      </c>
      <c r="C103">
        <v>1077270</v>
      </c>
      <c r="D103">
        <v>10614</v>
      </c>
      <c r="E103" s="2">
        <f t="shared" si="9"/>
        <v>985.26831713498018</v>
      </c>
      <c r="F103" s="2">
        <f t="shared" si="10"/>
        <v>7.3888501978518928</v>
      </c>
      <c r="G103" s="2">
        <f t="shared" si="11"/>
        <v>784.2525599999999</v>
      </c>
    </row>
    <row r="104" spans="1:7">
      <c r="A104" t="s">
        <v>109</v>
      </c>
      <c r="B104">
        <v>68.14</v>
      </c>
      <c r="C104">
        <v>391400</v>
      </c>
      <c r="D104">
        <v>4246</v>
      </c>
      <c r="E104" s="2">
        <f t="shared" si="9"/>
        <v>1084.8237097598364</v>
      </c>
      <c r="F104" s="2">
        <f t="shared" si="10"/>
        <v>6.2812048987282152</v>
      </c>
      <c r="G104" s="2">
        <f t="shared" si="11"/>
        <v>266.69996000000003</v>
      </c>
    </row>
    <row r="105" spans="1:7">
      <c r="A105" t="s">
        <v>110</v>
      </c>
      <c r="B105">
        <v>66.349999999999994</v>
      </c>
      <c r="C105">
        <v>315564</v>
      </c>
      <c r="D105">
        <v>3161</v>
      </c>
      <c r="E105" s="2">
        <f t="shared" si="9"/>
        <v>1001.6985460952454</v>
      </c>
      <c r="F105" s="2">
        <f t="shared" si="10"/>
        <v>6.6237492565643779</v>
      </c>
      <c r="G105" s="2">
        <f t="shared" si="11"/>
        <v>209.37671399999999</v>
      </c>
    </row>
    <row r="106" spans="1:7">
      <c r="A106" t="s">
        <v>111</v>
      </c>
      <c r="B106">
        <v>68.73</v>
      </c>
      <c r="C106">
        <v>259586</v>
      </c>
      <c r="D106">
        <v>2969</v>
      </c>
      <c r="E106" s="2">
        <f t="shared" si="9"/>
        <v>1143.7442697217878</v>
      </c>
      <c r="F106" s="2">
        <f t="shared" si="10"/>
        <v>6.0092104344897281</v>
      </c>
      <c r="G106" s="2">
        <f t="shared" si="11"/>
        <v>178.41345780000003</v>
      </c>
    </row>
    <row r="107" spans="1:7">
      <c r="A107" t="s">
        <v>112</v>
      </c>
      <c r="B107">
        <v>68.540000000000006</v>
      </c>
      <c r="C107">
        <v>428003</v>
      </c>
      <c r="D107">
        <v>4922</v>
      </c>
      <c r="E107" s="2">
        <f t="shared" si="9"/>
        <v>1149.9919393088367</v>
      </c>
      <c r="F107" s="2">
        <f t="shared" si="10"/>
        <v>5.960041775700935</v>
      </c>
      <c r="G107" s="2">
        <f t="shared" si="11"/>
        <v>293.35325620000003</v>
      </c>
    </row>
    <row r="108" spans="1:7">
      <c r="A108" t="s">
        <v>113</v>
      </c>
      <c r="B108">
        <v>62.34</v>
      </c>
      <c r="C108">
        <v>162371</v>
      </c>
      <c r="D108">
        <v>1862</v>
      </c>
      <c r="E108" s="2">
        <f t="shared" si="9"/>
        <v>1146.7565020847319</v>
      </c>
      <c r="F108" s="2">
        <f t="shared" si="10"/>
        <v>5.436202008592911</v>
      </c>
      <c r="G108" s="2">
        <f t="shared" si="11"/>
        <v>101.22208140000001</v>
      </c>
    </row>
    <row r="109" spans="1:7">
      <c r="A109" t="s">
        <v>114</v>
      </c>
      <c r="B109">
        <v>69.209999999999994</v>
      </c>
      <c r="C109">
        <v>1231602</v>
      </c>
      <c r="D109">
        <v>12554</v>
      </c>
      <c r="E109" s="2">
        <f t="shared" si="9"/>
        <v>1019.3228007099697</v>
      </c>
      <c r="F109" s="2">
        <f t="shared" si="10"/>
        <v>6.7898020089214581</v>
      </c>
      <c r="G109" s="2">
        <f t="shared" si="11"/>
        <v>852.39174419999983</v>
      </c>
    </row>
    <row r="110" spans="1:7">
      <c r="A110" t="s">
        <v>115</v>
      </c>
      <c r="B110">
        <v>67.430000000000007</v>
      </c>
      <c r="C110">
        <v>424039</v>
      </c>
      <c r="D110">
        <v>4766</v>
      </c>
      <c r="E110" s="2">
        <f t="shared" si="9"/>
        <v>1123.9532212838913</v>
      </c>
      <c r="F110" s="2">
        <f t="shared" si="10"/>
        <v>5.9993600020981965</v>
      </c>
      <c r="G110" s="2">
        <f t="shared" si="11"/>
        <v>285.92949770000001</v>
      </c>
    </row>
    <row r="111" spans="1:7">
      <c r="E111" s="2"/>
      <c r="F111" s="2"/>
      <c r="G111" s="2"/>
    </row>
    <row r="112" spans="1:7" s="8" customFormat="1">
      <c r="A112" s="8" t="s">
        <v>116</v>
      </c>
      <c r="C112" s="8">
        <f>SUM(C4:C111)</f>
        <v>59852973</v>
      </c>
      <c r="D112" s="8">
        <f>SUM(D4:D111)</f>
        <v>634317</v>
      </c>
      <c r="E112" s="9">
        <f>D112/C112*100000</f>
        <v>1059.7919672260891</v>
      </c>
      <c r="F112" s="9">
        <f>G112*100/D112</f>
        <v>8.6074145098744026</v>
      </c>
      <c r="G112" s="9">
        <f>SUM(G4:G111)</f>
        <v>54598.293496600018</v>
      </c>
    </row>
    <row r="113" spans="5:7">
      <c r="E113" s="2"/>
      <c r="F113" s="2"/>
      <c r="G113" s="2"/>
    </row>
    <row r="114" spans="5:7">
      <c r="E114" s="2"/>
      <c r="F114" s="2"/>
      <c r="G114" s="2"/>
    </row>
  </sheetData>
  <pageMargins left="0.78749999999999998" right="0.78749999999999998" top="0.78749999999999998" bottom="0.78749999999999998" header="0.39374999999999999" footer="0.39374999999999999"/>
  <pageSetup paperSize="9" fitToWidth="0" pageOrder="overThenDown"/>
  <extLst>
    <ext xmlns:mx="http://schemas.microsoft.com/office/mac/excel/2008/main" uri="{64002731-A6B0-56B0-2670-7721B7C09600}">
      <mx:PLV Mode="0" OnePage="0" WScale="0"/>
    </ext>
    <ext uri="smNativeData">
      <pm:sheetPrefs xmlns:pm="smNativeData" day="161055092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sqref="A1:XFD2"/>
    </sheetView>
  </sheetViews>
  <sheetFormatPr baseColWidth="10" defaultColWidth="10" defaultRowHeight="12" x14ac:dyDescent="0"/>
  <cols>
    <col min="1" max="1" width="14.1640625" customWidth="1"/>
  </cols>
  <sheetData>
    <row r="1" spans="1:7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B2" s="1" t="s">
        <v>7</v>
      </c>
      <c r="G2" s="1" t="s">
        <v>8</v>
      </c>
    </row>
    <row r="3" spans="1:7">
      <c r="A3" t="s">
        <v>66</v>
      </c>
      <c r="B3">
        <v>80.319999999999993</v>
      </c>
      <c r="C3">
        <v>358143</v>
      </c>
      <c r="D3">
        <v>3980</v>
      </c>
      <c r="E3" s="2">
        <f>D3/C3*100000</f>
        <v>1111.2879492269847</v>
      </c>
      <c r="F3" s="2">
        <f>B3/E3*100</f>
        <v>7.2276496884422112</v>
      </c>
      <c r="G3" s="2">
        <f>D3*F3/100</f>
        <v>287.66045760000003</v>
      </c>
    </row>
    <row r="4" spans="1:7">
      <c r="A4" t="s">
        <v>67</v>
      </c>
      <c r="B4">
        <v>76.790000000000006</v>
      </c>
      <c r="C4">
        <v>469166</v>
      </c>
      <c r="D4">
        <v>5367</v>
      </c>
      <c r="E4" s="2">
        <f>D4/C4*100000</f>
        <v>1143.9447871329123</v>
      </c>
      <c r="F4" s="2">
        <f>B4/E4*100</f>
        <v>6.7127365641885612</v>
      </c>
      <c r="G4" s="2">
        <f>D4*F4/100</f>
        <v>360.27257140000006</v>
      </c>
    </row>
    <row r="5" spans="1:7">
      <c r="A5" t="s">
        <v>68</v>
      </c>
      <c r="B5">
        <v>69.44</v>
      </c>
      <c r="C5">
        <v>313022</v>
      </c>
      <c r="D5">
        <v>3660</v>
      </c>
      <c r="E5" s="2">
        <f>D5/C5*100000</f>
        <v>1169.2468899949524</v>
      </c>
      <c r="F5" s="2">
        <f>B5/E5*100</f>
        <v>5.9388654863387975</v>
      </c>
      <c r="G5" s="2">
        <f>D5*F5/100</f>
        <v>217.3624768</v>
      </c>
    </row>
    <row r="6" spans="1:7">
      <c r="A6" t="s">
        <v>69</v>
      </c>
      <c r="B6">
        <v>71.17</v>
      </c>
      <c r="C6">
        <v>172681</v>
      </c>
      <c r="D6">
        <v>2087</v>
      </c>
      <c r="E6" s="2">
        <f>D6/C6*100000</f>
        <v>1208.5869319728286</v>
      </c>
      <c r="F6" s="2">
        <f>B6/E6*100</f>
        <v>5.8886951461427888</v>
      </c>
      <c r="G6" s="2">
        <f>D6*F6/100</f>
        <v>122.89706770000001</v>
      </c>
    </row>
    <row r="7" spans="1:7">
      <c r="A7" t="s">
        <v>70</v>
      </c>
      <c r="B7">
        <v>72.150000000000006</v>
      </c>
      <c r="C7">
        <v>207309</v>
      </c>
      <c r="D7">
        <v>2348</v>
      </c>
      <c r="E7" s="2">
        <f>D7/C7*100000</f>
        <v>1132.6088110019343</v>
      </c>
      <c r="F7" s="2">
        <f>B7/E7*100</f>
        <v>6.3702488713798981</v>
      </c>
      <c r="G7" s="2">
        <f>D7*F7/100</f>
        <v>149.57344350000002</v>
      </c>
    </row>
    <row r="8" spans="1:7">
      <c r="E8" s="2"/>
    </row>
    <row r="9" spans="1:7" s="32" customFormat="1">
      <c r="A9" s="32" t="s">
        <v>125</v>
      </c>
      <c r="C9" s="32">
        <f>SUM(C3:C8)</f>
        <v>1520321</v>
      </c>
      <c r="D9" s="32">
        <f>SUM(D3:D8)</f>
        <v>17442</v>
      </c>
      <c r="E9" s="33">
        <f>D9/C9*100000</f>
        <v>1147.257717284705</v>
      </c>
      <c r="F9" s="34">
        <f>G9*100/D9</f>
        <v>6.5231396456828348</v>
      </c>
      <c r="G9" s="34">
        <f>SUM(G3:G8)</f>
        <v>1137.7660169999999</v>
      </c>
    </row>
  </sheetData>
  <pageMargins left="0.78749999999999998" right="0.78749999999999998" top="0.78749999999999998" bottom="0.78749999999999998" header="0.39374999999999999" footer="0.39374999999999999"/>
  <pageSetup paperSize="9" fitToWidth="0" pageOrder="overThenDown"/>
  <extLst>
    <ext xmlns:mx="http://schemas.microsoft.com/office/mac/excel/2008/main" uri="{64002731-A6B0-56B0-2670-7721B7C09600}">
      <mx:PLV Mode="0" OnePage="0" WScale="0"/>
    </ext>
    <ext uri="smNativeData">
      <pm:sheetPrefs xmlns:pm="smNativeData" day="161055092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sqref="A1:XFD2"/>
    </sheetView>
  </sheetViews>
  <sheetFormatPr baseColWidth="10" defaultColWidth="10" defaultRowHeight="12" x14ac:dyDescent="0"/>
  <sheetData>
    <row r="1" spans="1:7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B2" s="1" t="s">
        <v>7</v>
      </c>
      <c r="G2" s="1" t="s">
        <v>8</v>
      </c>
    </row>
    <row r="3" spans="1:7">
      <c r="A3" t="s">
        <v>71</v>
      </c>
      <c r="B3">
        <v>77.39</v>
      </c>
      <c r="C3">
        <v>648829</v>
      </c>
      <c r="D3">
        <v>7245</v>
      </c>
      <c r="E3" s="2">
        <f>D3/C3*100000</f>
        <v>1116.6270311592114</v>
      </c>
      <c r="F3" s="2">
        <f>B3/E3*100</f>
        <v>6.9306937625948928</v>
      </c>
      <c r="G3" s="2">
        <f>D3*F3/100</f>
        <v>502.12876310000001</v>
      </c>
    </row>
    <row r="4" spans="1:7">
      <c r="A4" t="s">
        <v>72</v>
      </c>
      <c r="B4">
        <v>85.16</v>
      </c>
      <c r="C4">
        <v>224915</v>
      </c>
      <c r="D4">
        <v>2918</v>
      </c>
      <c r="E4" s="2">
        <f>D4/C4*100000</f>
        <v>1297.379009848165</v>
      </c>
      <c r="F4" s="2">
        <f>B4/E4*100</f>
        <v>6.5640032213845094</v>
      </c>
      <c r="G4" s="2">
        <f>D4*F4/100</f>
        <v>191.53761399999999</v>
      </c>
    </row>
    <row r="5" spans="1:7">
      <c r="E5" s="2"/>
    </row>
    <row r="6" spans="1:7" s="35" customFormat="1">
      <c r="A6" s="35" t="s">
        <v>126</v>
      </c>
      <c r="C6" s="35">
        <f>SUM(C3:C5)</f>
        <v>873744</v>
      </c>
      <c r="D6" s="35">
        <f>SUM(D3:D5)</f>
        <v>10163</v>
      </c>
      <c r="E6" s="36">
        <f>D6/C6*100000</f>
        <v>1163.1553406947571</v>
      </c>
      <c r="F6" s="37">
        <f>G6*100/D6</f>
        <v>6.8254095946078905</v>
      </c>
      <c r="G6" s="37">
        <f>SUM(G3:G5)</f>
        <v>693.66637709999998</v>
      </c>
    </row>
  </sheetData>
  <pageMargins left="0.78749999999999998" right="0.78749999999999998" top="0.78749999999999998" bottom="0.78749999999999998" header="0.39374999999999999" footer="0.39374999999999999"/>
  <pageSetup paperSize="9" fitToWidth="0" pageOrder="overThenDown"/>
  <extLst>
    <ext xmlns:mx="http://schemas.microsoft.com/office/mac/excel/2008/main" uri="{64002731-A6B0-56B0-2670-7721B7C09600}">
      <mx:PLV Mode="0" OnePage="0" WScale="0"/>
    </ext>
    <ext uri="smNativeData">
      <pm:sheetPrefs xmlns:pm="smNativeData" day="161055092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sqref="A1:XFD2"/>
    </sheetView>
  </sheetViews>
  <sheetFormatPr baseColWidth="10" defaultColWidth="10" defaultRowHeight="12" x14ac:dyDescent="0"/>
  <sheetData>
    <row r="1" spans="1:7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B2" s="1" t="s">
        <v>7</v>
      </c>
      <c r="G2" s="1" t="s">
        <v>8</v>
      </c>
    </row>
    <row r="3" spans="1:7">
      <c r="A3" t="s">
        <v>73</v>
      </c>
      <c r="B3">
        <v>71.63</v>
      </c>
      <c r="C3">
        <v>311761</v>
      </c>
      <c r="D3">
        <v>3728</v>
      </c>
      <c r="E3" s="2">
        <f>D3/C3*100000</f>
        <v>1195.7877989870447</v>
      </c>
      <c r="F3" s="2">
        <f>B3/E3*100</f>
        <v>5.9901932483905576</v>
      </c>
      <c r="G3" s="2">
        <f>D3*F3/100</f>
        <v>223.31440429999998</v>
      </c>
    </row>
    <row r="4" spans="1:7">
      <c r="A4" t="s">
        <v>74</v>
      </c>
      <c r="B4">
        <v>86.15</v>
      </c>
      <c r="C4">
        <v>4263542</v>
      </c>
      <c r="D4">
        <v>40648</v>
      </c>
      <c r="E4" s="2">
        <f>D4/C4*100000</f>
        <v>953.38570606317478</v>
      </c>
      <c r="F4" s="2">
        <f>B4/E4*100</f>
        <v>9.0362168692186575</v>
      </c>
      <c r="G4" s="2">
        <f>D4*F4/100</f>
        <v>3673.0414329999999</v>
      </c>
    </row>
    <row r="5" spans="1:7">
      <c r="A5" t="s">
        <v>75</v>
      </c>
      <c r="B5">
        <v>67.59</v>
      </c>
      <c r="C5">
        <v>153534</v>
      </c>
      <c r="D5">
        <v>1890</v>
      </c>
      <c r="E5" s="2">
        <f>D5/C5*100000</f>
        <v>1230.9976943217789</v>
      </c>
      <c r="F5" s="2">
        <f>B5/E5*100</f>
        <v>5.4906682857142863</v>
      </c>
      <c r="G5" s="2">
        <f>D5*F5/100</f>
        <v>103.77363060000002</v>
      </c>
    </row>
    <row r="6" spans="1:7">
      <c r="A6" t="s">
        <v>76</v>
      </c>
      <c r="B6">
        <v>83.91</v>
      </c>
      <c r="C6">
        <v>563271</v>
      </c>
      <c r="D6">
        <v>5107</v>
      </c>
      <c r="E6" s="2">
        <f>D6/C6*100000</f>
        <v>906.66837099726422</v>
      </c>
      <c r="F6" s="2">
        <f>B6/E6*100</f>
        <v>9.2547620148815355</v>
      </c>
      <c r="G6" s="2">
        <f>D6*F6/100</f>
        <v>472.64069610000001</v>
      </c>
    </row>
    <row r="7" spans="1:7">
      <c r="A7" t="s">
        <v>77</v>
      </c>
      <c r="B7">
        <v>87.01</v>
      </c>
      <c r="C7">
        <v>480968</v>
      </c>
      <c r="D7">
        <v>5423</v>
      </c>
      <c r="E7" s="2">
        <f>D7/C7*100000</f>
        <v>1127.5178390246338</v>
      </c>
      <c r="F7" s="2">
        <f>B7/E7*100</f>
        <v>7.7169510750507095</v>
      </c>
      <c r="G7" s="2">
        <f>D7*F7/100</f>
        <v>418.4902568</v>
      </c>
    </row>
    <row r="8" spans="1:7">
      <c r="E8" s="2"/>
    </row>
    <row r="9" spans="1:7" s="38" customFormat="1">
      <c r="A9" s="38" t="s">
        <v>127</v>
      </c>
      <c r="C9" s="38">
        <f>SUM(C3:C8)</f>
        <v>5773076</v>
      </c>
      <c r="D9" s="38">
        <f>SUM(D3:D8)</f>
        <v>56796</v>
      </c>
      <c r="E9" s="39">
        <f>D9/C9*100000</f>
        <v>983.80828521917942</v>
      </c>
      <c r="F9" s="40">
        <f>G9*100/D9</f>
        <v>8.6119804577787153</v>
      </c>
      <c r="G9" s="40">
        <f>SUM(G3:G8)</f>
        <v>4891.2604207999993</v>
      </c>
    </row>
  </sheetData>
  <pageMargins left="0.78749999999999998" right="0.78749999999999998" top="0.78749999999999998" bottom="0.78749999999999998" header="0.39374999999999999" footer="0.39374999999999999"/>
  <pageSetup paperSize="9" fitToWidth="0" pageOrder="overThenDown"/>
  <extLst>
    <ext xmlns:mx="http://schemas.microsoft.com/office/mac/excel/2008/main" uri="{64002731-A6B0-56B0-2670-7721B7C09600}">
      <mx:PLV Mode="0" OnePage="0" WScale="0"/>
    </ext>
    <ext uri="smNativeData">
      <pm:sheetPrefs xmlns:pm="smNativeData" day="161055092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sqref="A1:XFD2"/>
    </sheetView>
  </sheetViews>
  <sheetFormatPr baseColWidth="10" defaultColWidth="10" defaultRowHeight="12" x14ac:dyDescent="0"/>
  <sheetData>
    <row r="1" spans="1:7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B2" s="1" t="s">
        <v>7</v>
      </c>
      <c r="G2" s="1" t="s">
        <v>8</v>
      </c>
    </row>
    <row r="3" spans="1:7">
      <c r="A3" t="s">
        <v>78</v>
      </c>
      <c r="B3">
        <v>76.12</v>
      </c>
      <c r="C3">
        <v>305291</v>
      </c>
      <c r="D3">
        <v>3334</v>
      </c>
      <c r="E3" s="2">
        <f>D3/C3*100000</f>
        <v>1092.0728092213658</v>
      </c>
      <c r="F3" s="2">
        <f>B3/E3*100</f>
        <v>6.9702312297540496</v>
      </c>
      <c r="G3" s="2">
        <f>D3*F3/100</f>
        <v>232.38750920000001</v>
      </c>
    </row>
    <row r="4" spans="1:7">
      <c r="A4" t="s">
        <v>79</v>
      </c>
      <c r="B4">
        <v>80.02</v>
      </c>
      <c r="C4">
        <v>317366</v>
      </c>
      <c r="D4">
        <v>3350</v>
      </c>
      <c r="E4" s="2">
        <f>D4/C4*100000</f>
        <v>1055.5636079479214</v>
      </c>
      <c r="F4" s="2">
        <f>B4/E4*100</f>
        <v>7.5807842746268648</v>
      </c>
      <c r="G4" s="2">
        <f>D4*F4/100</f>
        <v>253.95627319999997</v>
      </c>
    </row>
    <row r="5" spans="1:7">
      <c r="A5" t="s">
        <v>80</v>
      </c>
      <c r="B5">
        <v>73.34</v>
      </c>
      <c r="C5">
        <v>380675</v>
      </c>
      <c r="D5">
        <v>4373</v>
      </c>
      <c r="E5" s="2">
        <f>D5/C5*100000</f>
        <v>1148.7489328167071</v>
      </c>
      <c r="F5" s="2">
        <f>B5/E5*100</f>
        <v>6.3843367253601651</v>
      </c>
      <c r="G5" s="2">
        <f>D5*F5/100</f>
        <v>279.18704500000001</v>
      </c>
    </row>
    <row r="6" spans="1:7">
      <c r="A6" t="s">
        <v>81</v>
      </c>
      <c r="B6">
        <v>66.62</v>
      </c>
      <c r="C6">
        <v>297313</v>
      </c>
      <c r="D6">
        <v>3555</v>
      </c>
      <c r="E6" s="2">
        <f>D6/C6*100000</f>
        <v>1195.7095720671482</v>
      </c>
      <c r="F6" s="2">
        <f>B6/E6*100</f>
        <v>5.5715870773558365</v>
      </c>
      <c r="G6" s="2">
        <f>D6*F6/100</f>
        <v>198.06992059999996</v>
      </c>
    </row>
    <row r="7" spans="1:7">
      <c r="E7" s="2"/>
    </row>
    <row r="8" spans="1:7" s="41" customFormat="1">
      <c r="A8" s="41" t="s">
        <v>128</v>
      </c>
      <c r="C8" s="41">
        <f>SUM(C3:C7)</f>
        <v>1300645</v>
      </c>
      <c r="D8" s="41">
        <f>SUM(D3:D7)</f>
        <v>14612</v>
      </c>
      <c r="E8" s="42">
        <f>D8/C8*100000</f>
        <v>1123.4425996332589</v>
      </c>
      <c r="F8" s="43">
        <f>G8*100/D8</f>
        <v>6.5945849165069808</v>
      </c>
      <c r="G8" s="43">
        <f>SUM(G3:G7)</f>
        <v>963.60074799999995</v>
      </c>
    </row>
  </sheetData>
  <pageMargins left="0.78749999999999998" right="0.78749999999999998" top="0.78749999999999998" bottom="0.78749999999999998" header="0.39374999999999999" footer="0.39374999999999999"/>
  <pageSetup paperSize="9" fitToWidth="0" pageOrder="overThenDown"/>
  <extLst>
    <ext xmlns:mx="http://schemas.microsoft.com/office/mac/excel/2008/main" uri="{64002731-A6B0-56B0-2670-7721B7C09600}">
      <mx:PLV Mode="0" OnePage="0" WScale="0"/>
    </ext>
    <ext uri="smNativeData">
      <pm:sheetPrefs xmlns:pm="smNativeData" day="161055092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sqref="A1:XFD2"/>
    </sheetView>
  </sheetViews>
  <sheetFormatPr baseColWidth="10" defaultColWidth="10" defaultRowHeight="12" x14ac:dyDescent="0"/>
  <sheetData>
    <row r="1" spans="1:7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B2" s="1" t="s">
        <v>7</v>
      </c>
      <c r="G2" s="1" t="s">
        <v>8</v>
      </c>
    </row>
    <row r="3" spans="1:7">
      <c r="A3" t="s">
        <v>82</v>
      </c>
      <c r="B3">
        <v>64.44</v>
      </c>
      <c r="C3">
        <v>219763</v>
      </c>
      <c r="D3">
        <v>2573</v>
      </c>
      <c r="E3" s="2">
        <f>D3/C3*100000</f>
        <v>1170.8067327075075</v>
      </c>
      <c r="F3" s="2">
        <f>B3/E3*100</f>
        <v>5.5038972872133698</v>
      </c>
      <c r="G3" s="2">
        <f>D3*F3/100</f>
        <v>141.61527720000001</v>
      </c>
    </row>
    <row r="4" spans="1:7">
      <c r="A4" t="s">
        <v>83</v>
      </c>
      <c r="B4">
        <v>62.96</v>
      </c>
      <c r="C4">
        <v>84027</v>
      </c>
      <c r="D4">
        <v>1090</v>
      </c>
      <c r="E4" s="2">
        <f>D4/C4*100000</f>
        <v>1297.2020898044675</v>
      </c>
      <c r="F4" s="2">
        <f>B4/E4*100</f>
        <v>4.8535228623853222</v>
      </c>
      <c r="G4" s="2">
        <f>D4*F4/100</f>
        <v>52.90339920000001</v>
      </c>
    </row>
    <row r="5" spans="1:7">
      <c r="E5" s="2"/>
    </row>
    <row r="6" spans="1:7" s="44" customFormat="1">
      <c r="A6" s="44" t="s">
        <v>129</v>
      </c>
      <c r="C6" s="44">
        <f>SUM(C3:C5)</f>
        <v>303790</v>
      </c>
      <c r="D6" s="44">
        <f>SUM(D3:D5)</f>
        <v>3663</v>
      </c>
      <c r="E6" s="45">
        <f>D6/C6*100000</f>
        <v>1205.7671417755687</v>
      </c>
      <c r="F6" s="46">
        <f>G6*100/D6</f>
        <v>5.3103651760851758</v>
      </c>
      <c r="G6" s="46">
        <f>SUM(G3:G5)</f>
        <v>194.5186764</v>
      </c>
    </row>
  </sheetData>
  <pageMargins left="0.78749999999999998" right="0.78749999999999998" top="0.78749999999999998" bottom="0.78749999999999998" header="0.39374999999999999" footer="0.39374999999999999"/>
  <pageSetup paperSize="9" fitToWidth="0" pageOrder="overThenDown"/>
  <extLst>
    <ext xmlns:mx="http://schemas.microsoft.com/office/mac/excel/2008/main" uri="{64002731-A6B0-56B0-2670-7721B7C09600}">
      <mx:PLV Mode="0" OnePage="0" WScale="0"/>
    </ext>
    <ext uri="smNativeData">
      <pm:sheetPrefs xmlns:pm="smNativeData" day="161055092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sqref="A1:XFD2"/>
    </sheetView>
  </sheetViews>
  <sheetFormatPr baseColWidth="10" defaultColWidth="13.33203125" defaultRowHeight="12" x14ac:dyDescent="0"/>
  <cols>
    <col min="1" max="1" width="13.33203125" customWidth="1"/>
  </cols>
  <sheetData>
    <row r="1" spans="1:7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B2" s="1" t="s">
        <v>7</v>
      </c>
      <c r="G2" s="1" t="s">
        <v>8</v>
      </c>
    </row>
    <row r="3" spans="1:7">
      <c r="A3" t="s">
        <v>84</v>
      </c>
      <c r="B3">
        <v>44.16</v>
      </c>
      <c r="C3">
        <v>486689</v>
      </c>
      <c r="D3">
        <v>4925</v>
      </c>
      <c r="E3" s="2">
        <f>D3/C3*100000</f>
        <v>1011.9398630336827</v>
      </c>
      <c r="F3" s="2">
        <f>B3/E3*100</f>
        <v>4.3638956832487308</v>
      </c>
      <c r="G3" s="2">
        <f>D3*F3/100</f>
        <v>214.92186239999998</v>
      </c>
    </row>
    <row r="4" spans="1:7">
      <c r="A4" t="s">
        <v>85</v>
      </c>
      <c r="B4">
        <v>47.16</v>
      </c>
      <c r="C4">
        <v>207108</v>
      </c>
      <c r="D4">
        <v>2294</v>
      </c>
      <c r="E4" s="2">
        <f>D4/C4*100000</f>
        <v>1107.6346640400179</v>
      </c>
      <c r="F4" s="2">
        <f>B4/E4*100</f>
        <v>4.2577215693112453</v>
      </c>
      <c r="G4" s="2">
        <f>D4*F4/100</f>
        <v>97.672132799999957</v>
      </c>
    </row>
    <row r="5" spans="1:7">
      <c r="A5" t="s">
        <v>86</v>
      </c>
      <c r="B5">
        <v>72.489999999999995</v>
      </c>
      <c r="C5">
        <v>156623</v>
      </c>
      <c r="D5">
        <v>1904</v>
      </c>
      <c r="E5" s="2">
        <f>D5/C5*100000</f>
        <v>1215.6579812671191</v>
      </c>
      <c r="F5" s="2">
        <f>B5/E5*100</f>
        <v>5.96302587710084</v>
      </c>
      <c r="G5" s="2">
        <f>D5*F5/100</f>
        <v>113.53601269999999</v>
      </c>
    </row>
    <row r="6" spans="1:7">
      <c r="A6" t="s">
        <v>87</v>
      </c>
      <c r="B6">
        <v>69.47</v>
      </c>
      <c r="C6">
        <v>424105</v>
      </c>
      <c r="D6">
        <v>3918</v>
      </c>
      <c r="E6" s="2">
        <f>D6/C6*100000</f>
        <v>923.82782565638229</v>
      </c>
      <c r="F6" s="2">
        <f>B6/E6*100</f>
        <v>7.5197994767738638</v>
      </c>
      <c r="G6" s="2">
        <f>D6*F6/100</f>
        <v>294.6257435</v>
      </c>
    </row>
    <row r="7" spans="1:7">
      <c r="A7" t="s">
        <v>88</v>
      </c>
      <c r="B7">
        <v>63.28</v>
      </c>
      <c r="C7">
        <v>347732</v>
      </c>
      <c r="D7">
        <v>3962</v>
      </c>
      <c r="E7" s="2">
        <f>D7/C7*100000</f>
        <v>1139.3832031564539</v>
      </c>
      <c r="F7" s="2">
        <f>B7/E7*100</f>
        <v>5.553882120141342</v>
      </c>
      <c r="G7" s="2">
        <f>D7*F7/100</f>
        <v>220.04480959999998</v>
      </c>
    </row>
    <row r="8" spans="1:7">
      <c r="E8" s="2"/>
    </row>
    <row r="9" spans="1:7" s="47" customFormat="1">
      <c r="A9" s="47" t="s">
        <v>130</v>
      </c>
      <c r="C9" s="47">
        <f>SUM(C3:C8)</f>
        <v>1622257</v>
      </c>
      <c r="D9" s="47">
        <f>SUM(D3:D8)</f>
        <v>17003</v>
      </c>
      <c r="E9" s="48">
        <f>D9/C9*100000</f>
        <v>1048.1076672808317</v>
      </c>
      <c r="F9" s="49">
        <f>G9*100/D9</f>
        <v>5.5331445097923888</v>
      </c>
      <c r="G9" s="49">
        <f>SUM(G3:G8)</f>
        <v>940.8005609999999</v>
      </c>
    </row>
  </sheetData>
  <pageMargins left="0.78749999999999998" right="0.78749999999999998" top="0.78749999999999998" bottom="0.78749999999999998" header="0.39374999999999999" footer="0.39374999999999999"/>
  <pageSetup paperSize="9" fitToWidth="0" pageOrder="overThenDown"/>
  <extLst>
    <ext xmlns:mx="http://schemas.microsoft.com/office/mac/excel/2008/main" uri="{64002731-A6B0-56B0-2670-7721B7C09600}">
      <mx:PLV Mode="0" OnePage="0" WScale="0"/>
    </ext>
    <ext uri="smNativeData">
      <pm:sheetPrefs xmlns:pm="smNativeData" day="161055092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sqref="A1:XFD2"/>
    </sheetView>
  </sheetViews>
  <sheetFormatPr baseColWidth="10" defaultColWidth="10" defaultRowHeight="12" x14ac:dyDescent="0"/>
  <sheetData>
    <row r="1" spans="1:7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B2" s="1" t="s">
        <v>7</v>
      </c>
      <c r="G2" s="1" t="s">
        <v>8</v>
      </c>
    </row>
    <row r="3" spans="1:7">
      <c r="A3" t="s">
        <v>89</v>
      </c>
      <c r="B3">
        <v>82.23</v>
      </c>
      <c r="C3">
        <v>915549</v>
      </c>
      <c r="D3">
        <v>7935</v>
      </c>
      <c r="E3" s="2">
        <f>D3/C3*100000</f>
        <v>866.69309889476142</v>
      </c>
      <c r="F3" s="2">
        <f>B3/E3*100</f>
        <v>9.487787557655956</v>
      </c>
      <c r="G3" s="2">
        <f>D3*F3/100</f>
        <v>752.85594270000013</v>
      </c>
    </row>
    <row r="4" spans="1:7">
      <c r="A4" t="s">
        <v>90</v>
      </c>
      <c r="B4">
        <v>74.34</v>
      </c>
      <c r="C4">
        <v>275384</v>
      </c>
      <c r="D4">
        <v>3246</v>
      </c>
      <c r="E4" s="2">
        <f>D4/C4*100000</f>
        <v>1178.717717804956</v>
      </c>
      <c r="F4" s="2">
        <f>B4/E4*100</f>
        <v>6.306853530499076</v>
      </c>
      <c r="G4" s="2">
        <f>D4*F4/100</f>
        <v>204.72046560000001</v>
      </c>
    </row>
    <row r="5" spans="1:7">
      <c r="A5" t="s">
        <v>91</v>
      </c>
      <c r="B5">
        <v>79.31</v>
      </c>
      <c r="C5">
        <v>3084194</v>
      </c>
      <c r="D5">
        <v>26820</v>
      </c>
      <c r="E5" s="2">
        <f>D5/C5*100000</f>
        <v>869.59510329116767</v>
      </c>
      <c r="F5" s="2">
        <f>B5/E5*100</f>
        <v>9.1203365451155864</v>
      </c>
      <c r="G5" s="2">
        <f>D5*F5/100</f>
        <v>2446.0742614000001</v>
      </c>
    </row>
    <row r="6" spans="1:7">
      <c r="A6" t="s">
        <v>92</v>
      </c>
      <c r="B6">
        <v>67.08</v>
      </c>
      <c r="C6">
        <v>414109</v>
      </c>
      <c r="D6">
        <v>4642</v>
      </c>
      <c r="E6" s="2">
        <f>D6/C6*100000</f>
        <v>1120.9609064280178</v>
      </c>
      <c r="F6" s="2">
        <f>B6/E6*100</f>
        <v>5.9841515984489435</v>
      </c>
      <c r="G6" s="2">
        <f>D6*F6/100</f>
        <v>277.78431719999998</v>
      </c>
    </row>
    <row r="7" spans="1:7">
      <c r="A7" t="s">
        <v>93</v>
      </c>
      <c r="B7">
        <v>65.47</v>
      </c>
      <c r="C7">
        <v>1087055</v>
      </c>
      <c r="D7">
        <v>11217</v>
      </c>
      <c r="E7" s="2">
        <f>D7/C7*100000</f>
        <v>1031.8705125315646</v>
      </c>
      <c r="F7" s="2">
        <f>B7/E7*100</f>
        <v>6.3447883435856296</v>
      </c>
      <c r="G7" s="2">
        <f>D7*F7/100</f>
        <v>711.6949085</v>
      </c>
    </row>
    <row r="8" spans="1:7">
      <c r="E8" s="2"/>
    </row>
    <row r="9" spans="1:7" s="50" customFormat="1">
      <c r="A9" s="50" t="s">
        <v>131</v>
      </c>
      <c r="C9" s="50">
        <f>SUM(C3:C8)</f>
        <v>5776291</v>
      </c>
      <c r="D9" s="50">
        <f>SUM(D3:D8)</f>
        <v>53860</v>
      </c>
      <c r="E9" s="52">
        <f>D9/C9*100000</f>
        <v>932.43224761356373</v>
      </c>
      <c r="F9" s="51">
        <f>G9*100/D9</f>
        <v>8.1565724014110668</v>
      </c>
      <c r="G9" s="51">
        <f>SUM(G3:G8)</f>
        <v>4393.1298954000004</v>
      </c>
    </row>
  </sheetData>
  <pageMargins left="0.78749999999999998" right="0.78749999999999998" top="0.78749999999999998" bottom="0.78749999999999998" header="0.39374999999999999" footer="0.39374999999999999"/>
  <pageSetup paperSize="9" fitToWidth="0" pageOrder="overThenDown"/>
  <extLst>
    <ext xmlns:mx="http://schemas.microsoft.com/office/mac/excel/2008/main" uri="{64002731-A6B0-56B0-2670-7721B7C09600}">
      <mx:PLV Mode="0" OnePage="0" WScale="0"/>
    </ext>
    <ext uri="smNativeData">
      <pm:sheetPrefs xmlns:pm="smNativeData" day="161055092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sqref="A1:XFD2"/>
    </sheetView>
  </sheetViews>
  <sheetFormatPr baseColWidth="10" defaultColWidth="10" defaultRowHeight="12" x14ac:dyDescent="0"/>
  <sheetData>
    <row r="1" spans="1:7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B2" s="1" t="s">
        <v>7</v>
      </c>
      <c r="G2" s="1" t="s">
        <v>8</v>
      </c>
    </row>
    <row r="3" spans="1:7">
      <c r="A3" t="s">
        <v>95</v>
      </c>
      <c r="B3">
        <v>82.71</v>
      </c>
      <c r="C3">
        <v>386530</v>
      </c>
      <c r="D3">
        <v>3389</v>
      </c>
      <c r="E3" s="2">
        <f>D3/C3*100000</f>
        <v>876.77541199906864</v>
      </c>
      <c r="F3" s="2">
        <f>B3/E3*100</f>
        <v>9.433430598996754</v>
      </c>
      <c r="G3" s="2">
        <f>D3*F3/100</f>
        <v>319.69896299999999</v>
      </c>
    </row>
    <row r="4" spans="1:7">
      <c r="A4" t="s">
        <v>96</v>
      </c>
      <c r="B4">
        <v>83.89</v>
      </c>
      <c r="C4">
        <v>1234997</v>
      </c>
      <c r="D4">
        <v>11469</v>
      </c>
      <c r="E4" s="2">
        <f>D4/C4*100000</f>
        <v>928.66622348070484</v>
      </c>
      <c r="F4" s="2">
        <f>B4/E4*100</f>
        <v>9.0333855026593426</v>
      </c>
      <c r="G4" s="2">
        <f>D4*F4/100</f>
        <v>1036.0389832999999</v>
      </c>
    </row>
    <row r="5" spans="1:7">
      <c r="A5" t="s">
        <v>97</v>
      </c>
      <c r="B5">
        <v>76.52</v>
      </c>
      <c r="C5">
        <v>568258</v>
      </c>
      <c r="D5">
        <v>5796</v>
      </c>
      <c r="E5" s="2">
        <f>D5/C5*100000</f>
        <v>1019.9592438645826</v>
      </c>
      <c r="F5" s="2">
        <f>B5/E5*100</f>
        <v>7.5022605521049002</v>
      </c>
      <c r="G5" s="2">
        <f>D5*F5/100</f>
        <v>434.83102160000004</v>
      </c>
    </row>
    <row r="6" spans="1:7">
      <c r="A6" t="s">
        <v>98</v>
      </c>
      <c r="B6">
        <v>82.74</v>
      </c>
      <c r="C6">
        <v>387817</v>
      </c>
      <c r="D6">
        <v>4069</v>
      </c>
      <c r="E6" s="2">
        <f>D6/C6*100000</f>
        <v>1049.206197768535</v>
      </c>
      <c r="F6" s="2">
        <f>B6/E6*100</f>
        <v>7.8859618038830179</v>
      </c>
      <c r="G6" s="2">
        <f>D6*F6/100</f>
        <v>320.87978579999998</v>
      </c>
    </row>
    <row r="7" spans="1:7">
      <c r="A7" t="s">
        <v>99</v>
      </c>
      <c r="B7">
        <v>91.36</v>
      </c>
      <c r="C7">
        <v>786408</v>
      </c>
      <c r="D7">
        <v>8235</v>
      </c>
      <c r="E7" s="2">
        <f>D7/C7*100000</f>
        <v>1047.1663563951538</v>
      </c>
      <c r="F7" s="2">
        <f>B7/E7*100</f>
        <v>8.7244972531876126</v>
      </c>
      <c r="G7" s="2">
        <f>D7*F7/100</f>
        <v>718.46234879999986</v>
      </c>
    </row>
    <row r="8" spans="1:7">
      <c r="E8" s="2"/>
    </row>
    <row r="9" spans="1:7" s="50" customFormat="1">
      <c r="A9" s="50" t="s">
        <v>132</v>
      </c>
      <c r="C9" s="50">
        <f>SUM(C3:C8)</f>
        <v>3364010</v>
      </c>
      <c r="D9" s="50">
        <f>SUM(D3:D8)</f>
        <v>32958</v>
      </c>
      <c r="E9" s="52">
        <f>D9/C9*100000</f>
        <v>979.72360367537556</v>
      </c>
      <c r="F9" s="51">
        <f>G9*100/D9</f>
        <v>8.5864163556647846</v>
      </c>
      <c r="G9" s="51">
        <f>SUM(G3:G8)</f>
        <v>2829.9111024999997</v>
      </c>
    </row>
  </sheetData>
  <pageMargins left="0.78749999999999998" right="0.78749999999999998" top="0.78749999999999998" bottom="0.78749999999999998" header="0.39374999999999999" footer="0.39374999999999999"/>
  <pageSetup paperSize="9" fitToWidth="0" pageOrder="overThenDown"/>
  <extLst>
    <ext xmlns:mx="http://schemas.microsoft.com/office/mac/excel/2008/main" uri="{64002731-A6B0-56B0-2670-7721B7C09600}">
      <mx:PLV Mode="0" OnePage="0" WScale="0"/>
    </ext>
    <ext uri="smNativeData">
      <pm:sheetPrefs xmlns:pm="smNativeData" day="161055092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sqref="A1:XFD2"/>
    </sheetView>
  </sheetViews>
  <sheetFormatPr baseColWidth="10" defaultColWidth="10" defaultRowHeight="12" x14ac:dyDescent="0"/>
  <sheetData>
    <row r="1" spans="1:7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B2" s="1" t="s">
        <v>7</v>
      </c>
      <c r="G2" s="1" t="s">
        <v>8</v>
      </c>
    </row>
    <row r="3" spans="1:7">
      <c r="A3" t="s">
        <v>100</v>
      </c>
      <c r="B3">
        <v>60.75</v>
      </c>
      <c r="C3">
        <v>362452</v>
      </c>
      <c r="D3">
        <v>4429</v>
      </c>
      <c r="E3" s="2">
        <f>D3/C3*100000</f>
        <v>1221.9549071325307</v>
      </c>
      <c r="F3" s="2">
        <f>B3/E3*100</f>
        <v>4.9715418830435762</v>
      </c>
      <c r="G3" s="2">
        <f>D3*F3/100</f>
        <v>220.18958999999998</v>
      </c>
    </row>
    <row r="4" spans="1:7">
      <c r="A4" t="s">
        <v>101</v>
      </c>
      <c r="B4">
        <v>71.3</v>
      </c>
      <c r="C4">
        <v>196135</v>
      </c>
      <c r="D4">
        <v>2079</v>
      </c>
      <c r="E4" s="2">
        <f>D4/C4*100000</f>
        <v>1059.9841945598696</v>
      </c>
      <c r="F4" s="2">
        <f>B4/E4*100</f>
        <v>6.7265153920153908</v>
      </c>
      <c r="G4" s="2">
        <f>D4*F4/100</f>
        <v>139.84425499999998</v>
      </c>
    </row>
    <row r="5" spans="1:7">
      <c r="E5" s="2"/>
    </row>
    <row r="6" spans="1:7" s="53" customFormat="1">
      <c r="A6" s="53" t="s">
        <v>133</v>
      </c>
      <c r="C6" s="53">
        <f>SUM(C3:C5)</f>
        <v>558587</v>
      </c>
      <c r="D6" s="53">
        <f>SUM(D3:D5)</f>
        <v>6508</v>
      </c>
      <c r="E6" s="54">
        <f>D6/C6*100000</f>
        <v>1165.0826102290243</v>
      </c>
      <c r="F6" s="55">
        <f>G6*100/D6</f>
        <v>5.5321734019668094</v>
      </c>
      <c r="G6" s="55">
        <f>SUM(G3:G5)</f>
        <v>360.03384499999993</v>
      </c>
    </row>
  </sheetData>
  <pageMargins left="0.78749999999999998" right="0.78749999999999998" top="0.78749999999999998" bottom="0.78749999999999998" header="0.39374999999999999" footer="0.39374999999999999"/>
  <pageSetup paperSize="9" fitToWidth="0" pageOrder="overThenDown"/>
  <extLst>
    <ext xmlns:mx="http://schemas.microsoft.com/office/mac/excel/2008/main" uri="{64002731-A6B0-56B0-2670-7721B7C09600}">
      <mx:PLV Mode="0" OnePage="0" WScale="0"/>
    </ext>
    <ext uri="smNativeData">
      <pm:sheetPrefs xmlns:pm="smNativeData" day="161055092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sqref="A1:XFD2"/>
    </sheetView>
  </sheetViews>
  <sheetFormatPr baseColWidth="10" defaultColWidth="10" defaultRowHeight="12" x14ac:dyDescent="0"/>
  <sheetData>
    <row r="1" spans="1:7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B2" s="1" t="s">
        <v>7</v>
      </c>
      <c r="G2" s="1" t="s">
        <v>8</v>
      </c>
    </row>
    <row r="3" spans="1:7">
      <c r="A3" t="s">
        <v>102</v>
      </c>
      <c r="B3">
        <v>67.53</v>
      </c>
      <c r="C3">
        <v>695605</v>
      </c>
      <c r="D3">
        <v>7590</v>
      </c>
      <c r="E3" s="2">
        <f>D3/C3*100000</f>
        <v>1091.1364926934107</v>
      </c>
      <c r="F3" s="2">
        <f>B3/E3*100</f>
        <v>6.188959901185771</v>
      </c>
      <c r="G3" s="2">
        <f>D3*F3/100</f>
        <v>469.74205650000005</v>
      </c>
    </row>
    <row r="4" spans="1:7">
      <c r="A4" t="s">
        <v>103</v>
      </c>
      <c r="B4">
        <v>73.17</v>
      </c>
      <c r="C4">
        <v>171486</v>
      </c>
      <c r="D4">
        <v>1616</v>
      </c>
      <c r="E4" s="2">
        <f>D4/C4*100000</f>
        <v>942.35097908867192</v>
      </c>
      <c r="F4" s="2">
        <f>B4/E4*100</f>
        <v>7.7646229084158431</v>
      </c>
      <c r="G4" s="2">
        <f>D4*F4/100</f>
        <v>125.47630620000001</v>
      </c>
    </row>
    <row r="5" spans="1:7">
      <c r="A5" t="s">
        <v>104</v>
      </c>
      <c r="B5">
        <v>63.64</v>
      </c>
      <c r="C5">
        <v>352065</v>
      </c>
      <c r="D5">
        <v>3657</v>
      </c>
      <c r="E5" s="2">
        <f>D5/C5*100000</f>
        <v>1038.7286438583785</v>
      </c>
      <c r="F5" s="2">
        <f>B5/E5*100</f>
        <v>6.1267204265791628</v>
      </c>
      <c r="G5" s="2">
        <f>D5*F5/100</f>
        <v>224.05416599999998</v>
      </c>
    </row>
    <row r="6" spans="1:7">
      <c r="A6" t="s">
        <v>105</v>
      </c>
      <c r="B6">
        <v>62.3</v>
      </c>
      <c r="C6">
        <v>156378</v>
      </c>
      <c r="D6">
        <v>1631</v>
      </c>
      <c r="E6" s="2">
        <f>D6/C6*100000</f>
        <v>1042.9855862077786</v>
      </c>
      <c r="F6" s="2">
        <f>B6/E6*100</f>
        <v>5.9732369098712441</v>
      </c>
      <c r="G6" s="2">
        <f>D6*F6/100</f>
        <v>97.423493999999991</v>
      </c>
    </row>
    <row r="7" spans="1:7">
      <c r="A7" t="s">
        <v>106</v>
      </c>
      <c r="B7">
        <v>69.77</v>
      </c>
      <c r="C7">
        <v>536487</v>
      </c>
      <c r="D7">
        <v>5668</v>
      </c>
      <c r="E7" s="2">
        <f>D7/C7*100000</f>
        <v>1056.5027670754371</v>
      </c>
      <c r="F7" s="2">
        <f>B7/E7*100</f>
        <v>6.6038634421312619</v>
      </c>
      <c r="G7" s="2">
        <f>D7*F7/100</f>
        <v>374.30697989999993</v>
      </c>
    </row>
    <row r="8" spans="1:7">
      <c r="E8" s="2"/>
    </row>
    <row r="9" spans="1:7" s="56" customFormat="1">
      <c r="A9" s="56" t="s">
        <v>134</v>
      </c>
      <c r="C9" s="56">
        <f>SUM(C3:C8)</f>
        <v>1912021</v>
      </c>
      <c r="D9" s="56">
        <f>SUM(D3:D8)</f>
        <v>20162</v>
      </c>
      <c r="E9" s="57">
        <f>D9/C9*100000</f>
        <v>1054.4863262485087</v>
      </c>
      <c r="F9" s="58">
        <f>G9*100/D9</f>
        <v>6.4031495020335276</v>
      </c>
      <c r="G9" s="58">
        <f>SUM(G3:G8)</f>
        <v>1291.0030025999999</v>
      </c>
    </row>
  </sheetData>
  <pageMargins left="0.78749999999999998" right="0.78749999999999998" top="0.78749999999999998" bottom="0.78749999999999998" header="0.39374999999999999" footer="0.39374999999999999"/>
  <pageSetup paperSize="9" fitToWidth="0" pageOrder="overThenDown"/>
  <extLst>
    <ext xmlns:mx="http://schemas.microsoft.com/office/mac/excel/2008/main" uri="{64002731-A6B0-56B0-2670-7721B7C09600}">
      <mx:PLV Mode="0" OnePage="0" WScale="0"/>
    </ext>
    <ext uri="smNativeData">
      <pm:sheetPrefs xmlns:pm="smNativeData" day="161055092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14" sqref="C14"/>
    </sheetView>
  </sheetViews>
  <sheetFormatPr baseColWidth="10" defaultColWidth="10" defaultRowHeight="12" x14ac:dyDescent="0"/>
  <sheetData>
    <row r="1" spans="1:7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B2" s="1" t="s">
        <v>7</v>
      </c>
      <c r="G2" s="1" t="s">
        <v>8</v>
      </c>
    </row>
    <row r="3" spans="1:7">
      <c r="A3" t="s">
        <v>10</v>
      </c>
      <c r="B3">
        <v>63.06</v>
      </c>
      <c r="C3">
        <v>157278</v>
      </c>
      <c r="D3">
        <v>1906</v>
      </c>
      <c r="E3" s="2">
        <f t="shared" ref="E3:E10" si="0">D3/C3*100000</f>
        <v>1211.8668853876575</v>
      </c>
      <c r="F3" s="2">
        <f t="shared" ref="F3:F10" si="1">B3/E3*100</f>
        <v>5.2035418048268633</v>
      </c>
      <c r="G3" s="2">
        <f t="shared" ref="G3:G10" si="2">D3*F3/100</f>
        <v>99.179506800000013</v>
      </c>
    </row>
    <row r="4" spans="1:7">
      <c r="A4" t="s">
        <v>11</v>
      </c>
      <c r="B4">
        <v>87.39</v>
      </c>
      <c r="C4">
        <v>175341</v>
      </c>
      <c r="D4">
        <v>2370</v>
      </c>
      <c r="E4" s="2">
        <f t="shared" si="0"/>
        <v>1351.6519239653019</v>
      </c>
      <c r="F4" s="2">
        <f t="shared" si="1"/>
        <v>6.4654219367088608</v>
      </c>
      <c r="G4" s="2">
        <f t="shared" si="2"/>
        <v>153.23049989999998</v>
      </c>
    </row>
    <row r="5" spans="1:7">
      <c r="A5" t="s">
        <v>12</v>
      </c>
      <c r="B5">
        <v>123.72000000000001</v>
      </c>
      <c r="C5">
        <v>2238663</v>
      </c>
      <c r="D5">
        <v>25988</v>
      </c>
      <c r="E5" s="2">
        <f t="shared" si="0"/>
        <v>1160.8714665851896</v>
      </c>
      <c r="F5" s="2">
        <f t="shared" si="1"/>
        <v>10.657510634138832</v>
      </c>
      <c r="G5" s="2">
        <f t="shared" si="2"/>
        <v>2769.6738636</v>
      </c>
    </row>
    <row r="6" spans="1:7">
      <c r="A6" t="s">
        <v>13</v>
      </c>
      <c r="B6">
        <v>112.6</v>
      </c>
      <c r="C6">
        <v>213504</v>
      </c>
      <c r="D6">
        <v>3004</v>
      </c>
      <c r="E6" s="2">
        <f t="shared" si="0"/>
        <v>1406.9994004796163</v>
      </c>
      <c r="F6" s="2">
        <f t="shared" si="1"/>
        <v>8.0028463382157113</v>
      </c>
      <c r="G6" s="2">
        <f t="shared" si="2"/>
        <v>240.40550399999995</v>
      </c>
    </row>
    <row r="7" spans="1:7">
      <c r="A7" t="s">
        <v>14</v>
      </c>
      <c r="B7">
        <v>108.73</v>
      </c>
      <c r="C7">
        <v>420300</v>
      </c>
      <c r="D7">
        <v>6176</v>
      </c>
      <c r="E7" s="2">
        <f t="shared" si="0"/>
        <v>1469.4266000475852</v>
      </c>
      <c r="F7" s="2">
        <f t="shared" si="1"/>
        <v>7.3994849417098436</v>
      </c>
      <c r="G7" s="2">
        <f t="shared" si="2"/>
        <v>456.99218999999999</v>
      </c>
    </row>
    <row r="8" spans="1:7">
      <c r="A8" t="s">
        <v>15</v>
      </c>
      <c r="B8">
        <v>95.59</v>
      </c>
      <c r="C8">
        <v>587213</v>
      </c>
      <c r="D8">
        <v>7084</v>
      </c>
      <c r="E8" s="2">
        <f t="shared" si="0"/>
        <v>1206.3765618267987</v>
      </c>
      <c r="F8" s="2">
        <f t="shared" si="1"/>
        <v>7.9237282142857151</v>
      </c>
      <c r="G8" s="2">
        <f t="shared" si="2"/>
        <v>561.3169067</v>
      </c>
    </row>
    <row r="9" spans="1:7">
      <c r="A9" t="s">
        <v>16</v>
      </c>
      <c r="B9">
        <v>96.7</v>
      </c>
      <c r="C9">
        <v>170493</v>
      </c>
      <c r="D9">
        <v>2411</v>
      </c>
      <c r="E9" s="2">
        <f t="shared" si="0"/>
        <v>1414.1343046342079</v>
      </c>
      <c r="F9" s="2">
        <f t="shared" si="1"/>
        <v>6.838105806719204</v>
      </c>
      <c r="G9" s="2">
        <f t="shared" si="2"/>
        <v>164.86673099999999</v>
      </c>
    </row>
    <row r="10" spans="1:7">
      <c r="A10" t="s">
        <v>17</v>
      </c>
      <c r="B10">
        <v>99.47</v>
      </c>
      <c r="C10">
        <v>365773</v>
      </c>
      <c r="D10">
        <v>4198</v>
      </c>
      <c r="E10" s="2">
        <f t="shared" si="0"/>
        <v>1147.7063643297893</v>
      </c>
      <c r="F10" s="2">
        <f t="shared" si="1"/>
        <v>8.6668509552167698</v>
      </c>
      <c r="G10" s="2">
        <f t="shared" si="2"/>
        <v>363.83440309999997</v>
      </c>
    </row>
    <row r="11" spans="1:7">
      <c r="E11" s="2"/>
    </row>
    <row r="12" spans="1:7" s="10" customFormat="1">
      <c r="A12" s="10" t="s">
        <v>117</v>
      </c>
      <c r="C12" s="10">
        <f>SUM(C3:C11)</f>
        <v>4328565</v>
      </c>
      <c r="D12" s="10">
        <f>SUM(D3:D11)</f>
        <v>53137</v>
      </c>
      <c r="E12" s="12">
        <f>D12/C12*100000</f>
        <v>1227.5892818982734</v>
      </c>
      <c r="F12" s="11">
        <f>G12*100/D12</f>
        <v>9.0511312364265954</v>
      </c>
      <c r="G12" s="11">
        <f>SUM(G3:G11)</f>
        <v>4809.4996050999998</v>
      </c>
    </row>
  </sheetData>
  <pageMargins left="0.78749999999999998" right="0.78749999999999998" top="0.78749999999999998" bottom="0.78749999999999998" header="0.39374999999999999" footer="0.39374999999999999"/>
  <pageSetup paperSize="9" fitToWidth="0" pageOrder="overThenDown"/>
  <extLst>
    <ext xmlns:mx="http://schemas.microsoft.com/office/mac/excel/2008/main" uri="{64002731-A6B0-56B0-2670-7721B7C09600}">
      <mx:PLV Mode="0" OnePage="0" WScale="0"/>
    </ext>
    <ext uri="smNativeData">
      <pm:sheetPrefs xmlns:pm="smNativeData" day="161055092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16" workbookViewId="0">
      <selection activeCell="C15" sqref="C15"/>
    </sheetView>
  </sheetViews>
  <sheetFormatPr baseColWidth="10" defaultColWidth="10" defaultRowHeight="12" x14ac:dyDescent="0"/>
  <sheetData>
    <row r="1" spans="1:7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B2" s="1" t="s">
        <v>7</v>
      </c>
      <c r="G2" s="1" t="s">
        <v>8</v>
      </c>
    </row>
    <row r="3" spans="1:7">
      <c r="A3" t="s">
        <v>107</v>
      </c>
      <c r="B3">
        <v>76.33</v>
      </c>
      <c r="C3">
        <v>618713</v>
      </c>
      <c r="D3">
        <v>7311</v>
      </c>
      <c r="E3" s="2">
        <f t="shared" ref="E3:E11" si="0">D3/C3*100000</f>
        <v>1181.6464176443683</v>
      </c>
      <c r="F3" s="2">
        <f t="shared" ref="F3:F11" si="1">B3/E3*100</f>
        <v>6.4596311434824232</v>
      </c>
      <c r="G3" s="2">
        <f t="shared" ref="G3:G11" si="2">D3*F3/100</f>
        <v>472.26363289999995</v>
      </c>
    </row>
    <row r="4" spans="1:7">
      <c r="A4" t="s">
        <v>108</v>
      </c>
      <c r="B4">
        <v>72.8</v>
      </c>
      <c r="C4">
        <v>1077270</v>
      </c>
      <c r="D4">
        <v>10614</v>
      </c>
      <c r="E4" s="2">
        <f t="shared" si="0"/>
        <v>985.26831713498018</v>
      </c>
      <c r="F4" s="2">
        <f t="shared" si="1"/>
        <v>7.3888501978518928</v>
      </c>
      <c r="G4" s="2">
        <f t="shared" si="2"/>
        <v>784.2525599999999</v>
      </c>
    </row>
    <row r="5" spans="1:7">
      <c r="A5" t="s">
        <v>109</v>
      </c>
      <c r="B5">
        <v>68.14</v>
      </c>
      <c r="C5">
        <v>391400</v>
      </c>
      <c r="D5">
        <v>4246</v>
      </c>
      <c r="E5" s="2">
        <f t="shared" si="0"/>
        <v>1084.8237097598364</v>
      </c>
      <c r="F5" s="2">
        <f t="shared" si="1"/>
        <v>6.2812048987282152</v>
      </c>
      <c r="G5" s="2">
        <f t="shared" si="2"/>
        <v>266.69996000000003</v>
      </c>
    </row>
    <row r="6" spans="1:7">
      <c r="A6" t="s">
        <v>110</v>
      </c>
      <c r="B6">
        <v>66.349999999999994</v>
      </c>
      <c r="C6">
        <v>315564</v>
      </c>
      <c r="D6">
        <v>3161</v>
      </c>
      <c r="E6" s="2">
        <f t="shared" si="0"/>
        <v>1001.6985460952454</v>
      </c>
      <c r="F6" s="2">
        <f t="shared" si="1"/>
        <v>6.6237492565643779</v>
      </c>
      <c r="G6" s="2">
        <f t="shared" si="2"/>
        <v>209.37671399999999</v>
      </c>
    </row>
    <row r="7" spans="1:7">
      <c r="A7" t="s">
        <v>111</v>
      </c>
      <c r="B7">
        <v>68.73</v>
      </c>
      <c r="C7">
        <v>259586</v>
      </c>
      <c r="D7">
        <v>2969</v>
      </c>
      <c r="E7" s="2">
        <f t="shared" si="0"/>
        <v>1143.7442697217878</v>
      </c>
      <c r="F7" s="2">
        <f t="shared" si="1"/>
        <v>6.0092104344897281</v>
      </c>
      <c r="G7" s="2">
        <f t="shared" si="2"/>
        <v>178.41345780000003</v>
      </c>
    </row>
    <row r="8" spans="1:7">
      <c r="A8" t="s">
        <v>112</v>
      </c>
      <c r="B8">
        <v>68.540000000000006</v>
      </c>
      <c r="C8">
        <v>428003</v>
      </c>
      <c r="D8">
        <v>4922</v>
      </c>
      <c r="E8" s="2">
        <f t="shared" si="0"/>
        <v>1149.9919393088367</v>
      </c>
      <c r="F8" s="2">
        <f t="shared" si="1"/>
        <v>5.960041775700935</v>
      </c>
      <c r="G8" s="2">
        <f t="shared" si="2"/>
        <v>293.35325620000003</v>
      </c>
    </row>
    <row r="9" spans="1:7">
      <c r="A9" t="s">
        <v>113</v>
      </c>
      <c r="B9">
        <v>62.34</v>
      </c>
      <c r="C9">
        <v>162371</v>
      </c>
      <c r="D9">
        <v>1862</v>
      </c>
      <c r="E9" s="2">
        <f t="shared" si="0"/>
        <v>1146.7565020847319</v>
      </c>
      <c r="F9" s="2">
        <f t="shared" si="1"/>
        <v>5.436202008592911</v>
      </c>
      <c r="G9" s="2">
        <f t="shared" si="2"/>
        <v>101.22208140000001</v>
      </c>
    </row>
    <row r="10" spans="1:7">
      <c r="A10" t="s">
        <v>114</v>
      </c>
      <c r="B10">
        <v>69.209999999999994</v>
      </c>
      <c r="C10">
        <v>1231602</v>
      </c>
      <c r="D10">
        <v>12554</v>
      </c>
      <c r="E10" s="2">
        <f t="shared" si="0"/>
        <v>1019.3228007099697</v>
      </c>
      <c r="F10" s="2">
        <f t="shared" si="1"/>
        <v>6.7898020089214581</v>
      </c>
      <c r="G10" s="2">
        <f t="shared" si="2"/>
        <v>852.39174419999983</v>
      </c>
    </row>
    <row r="11" spans="1:7">
      <c r="A11" t="s">
        <v>115</v>
      </c>
      <c r="B11">
        <v>67.430000000000007</v>
      </c>
      <c r="C11">
        <v>424039</v>
      </c>
      <c r="D11">
        <v>4766</v>
      </c>
      <c r="E11" s="2">
        <f t="shared" si="0"/>
        <v>1123.9532212838913</v>
      </c>
      <c r="F11" s="2">
        <f t="shared" si="1"/>
        <v>5.9993600020981965</v>
      </c>
      <c r="G11" s="2">
        <f t="shared" si="2"/>
        <v>285.92949770000001</v>
      </c>
    </row>
    <row r="12" spans="1:7">
      <c r="E12" s="2"/>
    </row>
    <row r="13" spans="1:7" s="59" customFormat="1">
      <c r="A13" s="59" t="s">
        <v>135</v>
      </c>
      <c r="C13" s="59">
        <f>SUM(C3:C12)</f>
        <v>4908548</v>
      </c>
      <c r="D13" s="59">
        <f>SUM(D3:D12)</f>
        <v>52405</v>
      </c>
      <c r="E13" s="60">
        <f>D13/C13*100000</f>
        <v>1067.62733093371</v>
      </c>
      <c r="F13" s="61">
        <f>G13*100/D13</f>
        <v>6.5717067153897526</v>
      </c>
      <c r="G13" s="61">
        <f>SUM(G3:G12)</f>
        <v>3443.9029041999997</v>
      </c>
    </row>
  </sheetData>
  <pageMargins left="0.78749999999999998" right="0.78749999999999998" top="0.78749999999999998" bottom="0.78749999999999998" header="0.39374999999999999" footer="0.39374999999999999"/>
  <pageSetup paperSize="9" fitToWidth="0" pageOrder="overThenDown"/>
  <extLst>
    <ext xmlns:mx="http://schemas.microsoft.com/office/mac/excel/2008/main" uri="{64002731-A6B0-56B0-2670-7721B7C09600}">
      <mx:PLV Mode="0" OnePage="0" WScale="0"/>
    </ext>
    <ext uri="smNativeData">
      <pm:sheetPrefs xmlns:pm="smNativeData" day="161055092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sqref="A1:XFD2"/>
    </sheetView>
  </sheetViews>
  <sheetFormatPr baseColWidth="10" defaultColWidth="10" defaultRowHeight="12" x14ac:dyDescent="0"/>
  <sheetData>
    <row r="1" spans="1:7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B2" s="1" t="s">
        <v>7</v>
      </c>
      <c r="G2" s="1" t="s">
        <v>8</v>
      </c>
    </row>
    <row r="3" spans="1:7">
      <c r="A3" t="s">
        <v>18</v>
      </c>
      <c r="B3">
        <v>101.14</v>
      </c>
      <c r="C3">
        <v>885085</v>
      </c>
      <c r="D3">
        <v>9260</v>
      </c>
      <c r="E3" s="2">
        <f t="shared" ref="E3:E14" si="0">D3/C3*100000</f>
        <v>1046.2271985176565</v>
      </c>
      <c r="F3" s="2">
        <f t="shared" ref="F3:F14" si="1">B3/E3*100</f>
        <v>9.6671162958963297</v>
      </c>
      <c r="G3" s="2">
        <f t="shared" ref="G3:G14" si="2">D3*F3/100</f>
        <v>895.17496900000015</v>
      </c>
    </row>
    <row r="4" spans="1:7">
      <c r="A4" t="s">
        <v>19</v>
      </c>
      <c r="B4">
        <v>100.56</v>
      </c>
      <c r="C4">
        <v>597807</v>
      </c>
      <c r="D4">
        <v>6131</v>
      </c>
      <c r="E4" s="2">
        <f t="shared" si="0"/>
        <v>1025.5818349400392</v>
      </c>
      <c r="F4" s="2">
        <f t="shared" si="1"/>
        <v>9.8051658652748319</v>
      </c>
      <c r="G4" s="2">
        <f t="shared" si="2"/>
        <v>601.15471919999993</v>
      </c>
    </row>
    <row r="5" spans="1:7">
      <c r="A5" t="s">
        <v>20</v>
      </c>
      <c r="B5">
        <v>107.13</v>
      </c>
      <c r="C5">
        <v>335554</v>
      </c>
      <c r="D5">
        <v>3366</v>
      </c>
      <c r="E5" s="2">
        <f t="shared" si="0"/>
        <v>1003.1172329937954</v>
      </c>
      <c r="F5" s="2">
        <f t="shared" si="1"/>
        <v>10.679708859180034</v>
      </c>
      <c r="G5" s="2">
        <f t="shared" si="2"/>
        <v>359.47900019999992</v>
      </c>
    </row>
    <row r="6" spans="1:7">
      <c r="A6" t="s">
        <v>21</v>
      </c>
      <c r="B6">
        <v>67.53</v>
      </c>
      <c r="C6">
        <v>180680</v>
      </c>
      <c r="D6">
        <v>2049</v>
      </c>
      <c r="E6" s="2">
        <f t="shared" si="0"/>
        <v>1134.049147664379</v>
      </c>
      <c r="F6" s="2">
        <f t="shared" si="1"/>
        <v>5.9547683748169842</v>
      </c>
      <c r="G6" s="2">
        <f t="shared" si="2"/>
        <v>122.013204</v>
      </c>
    </row>
    <row r="7" spans="1:7">
      <c r="A7" t="s">
        <v>22</v>
      </c>
      <c r="B7">
        <v>135.44999999999999</v>
      </c>
      <c r="C7">
        <v>1254419</v>
      </c>
      <c r="D7">
        <v>11875</v>
      </c>
      <c r="E7" s="2">
        <f t="shared" si="0"/>
        <v>946.65339093237583</v>
      </c>
      <c r="F7" s="2">
        <f t="shared" si="1"/>
        <v>14.308299246315789</v>
      </c>
      <c r="G7" s="2">
        <f t="shared" si="2"/>
        <v>1699.1105354999997</v>
      </c>
    </row>
    <row r="8" spans="1:7">
      <c r="A8" t="s">
        <v>23</v>
      </c>
      <c r="B8">
        <v>121.53</v>
      </c>
      <c r="C8">
        <v>1107159</v>
      </c>
      <c r="D8">
        <v>10184</v>
      </c>
      <c r="E8" s="2">
        <f t="shared" si="0"/>
        <v>919.83174954997435</v>
      </c>
      <c r="F8" s="2">
        <f t="shared" si="1"/>
        <v>13.212198867831892</v>
      </c>
      <c r="G8" s="2">
        <f t="shared" si="2"/>
        <v>1345.5303326999999</v>
      </c>
    </row>
    <row r="9" spans="1:7">
      <c r="A9" t="s">
        <v>24</v>
      </c>
      <c r="B9">
        <v>122.28</v>
      </c>
      <c r="C9">
        <v>867685</v>
      </c>
      <c r="D9">
        <v>7990</v>
      </c>
      <c r="E9" s="2">
        <f t="shared" si="0"/>
        <v>920.84108864392033</v>
      </c>
      <c r="F9" s="2">
        <f t="shared" si="1"/>
        <v>13.279164180225282</v>
      </c>
      <c r="G9" s="2">
        <f t="shared" si="2"/>
        <v>1061.005218</v>
      </c>
    </row>
    <row r="10" spans="1:7">
      <c r="A10" t="s">
        <v>25</v>
      </c>
      <c r="B10">
        <v>124.19</v>
      </c>
      <c r="C10">
        <v>3250077</v>
      </c>
      <c r="D10">
        <v>31308</v>
      </c>
      <c r="E10" s="2">
        <f t="shared" si="0"/>
        <v>963.30025411705628</v>
      </c>
      <c r="F10" s="2">
        <f t="shared" si="1"/>
        <v>12.89213819566884</v>
      </c>
      <c r="G10" s="2">
        <f t="shared" si="2"/>
        <v>4036.2706263000005</v>
      </c>
    </row>
    <row r="11" spans="1:7">
      <c r="A11" t="s">
        <v>26</v>
      </c>
      <c r="B11">
        <v>132.54</v>
      </c>
      <c r="C11">
        <v>356150</v>
      </c>
      <c r="D11">
        <v>3976</v>
      </c>
      <c r="E11" s="2">
        <f t="shared" si="0"/>
        <v>1116.3835462585989</v>
      </c>
      <c r="F11" s="2">
        <f t="shared" si="1"/>
        <v>11.872263832997987</v>
      </c>
      <c r="G11" s="2">
        <f t="shared" si="2"/>
        <v>472.04120999999998</v>
      </c>
    </row>
    <row r="12" spans="1:7">
      <c r="A12" t="s">
        <v>27</v>
      </c>
      <c r="B12">
        <v>117.8</v>
      </c>
      <c r="C12">
        <v>541717</v>
      </c>
      <c r="D12">
        <v>6964</v>
      </c>
      <c r="E12" s="2">
        <f t="shared" si="0"/>
        <v>1285.542081935771</v>
      </c>
      <c r="F12" s="2">
        <f t="shared" si="1"/>
        <v>9.1634495404939678</v>
      </c>
      <c r="G12" s="2">
        <f t="shared" si="2"/>
        <v>638.14262599999995</v>
      </c>
    </row>
    <row r="13" spans="1:7">
      <c r="A13" t="s">
        <v>28</v>
      </c>
      <c r="B13">
        <v>128.85</v>
      </c>
      <c r="C13">
        <v>226949</v>
      </c>
      <c r="D13">
        <v>2164</v>
      </c>
      <c r="E13" s="2">
        <f t="shared" si="0"/>
        <v>953.51819131170441</v>
      </c>
      <c r="F13" s="2">
        <f t="shared" si="1"/>
        <v>13.513113978743069</v>
      </c>
      <c r="G13" s="2">
        <f t="shared" si="2"/>
        <v>292.42378650000001</v>
      </c>
    </row>
    <row r="14" spans="1:7" s="3" customFormat="1">
      <c r="A14" s="3" t="s">
        <v>29</v>
      </c>
      <c r="B14" s="3">
        <v>128.66</v>
      </c>
      <c r="C14" s="3">
        <v>407851</v>
      </c>
      <c r="D14" s="3">
        <v>4716</v>
      </c>
      <c r="E14" s="4">
        <f t="shared" si="0"/>
        <v>1156.3046308578378</v>
      </c>
      <c r="F14" s="4">
        <f t="shared" si="1"/>
        <v>11.12682562765055</v>
      </c>
      <c r="G14" s="4">
        <f t="shared" si="2"/>
        <v>524.74109659999999</v>
      </c>
    </row>
    <row r="15" spans="1:7">
      <c r="E15" s="7"/>
    </row>
    <row r="16" spans="1:7" s="13" customFormat="1">
      <c r="A16" s="13" t="s">
        <v>118</v>
      </c>
      <c r="C16" s="13">
        <f>SUM(C3:C15)</f>
        <v>10011133</v>
      </c>
      <c r="D16" s="13">
        <f>SUM(D3:D15)</f>
        <v>99983</v>
      </c>
      <c r="E16" s="5">
        <f>D16/C16*100000</f>
        <v>998.71812710908944</v>
      </c>
      <c r="F16" s="14">
        <f>G16*100/D16</f>
        <v>12.049135677065102</v>
      </c>
      <c r="G16" s="14">
        <f>SUM(G3:G15)</f>
        <v>12047.087324</v>
      </c>
    </row>
  </sheetData>
  <pageMargins left="0.78749999999999998" right="0.78749999999999998" top="0.78749999999999998" bottom="0.78749999999999998" header="0.39374999999999999" footer="0.39374999999999999"/>
  <pageSetup paperSize="9" fitToWidth="0" pageOrder="overThenDown"/>
  <extLst>
    <ext xmlns:mx="http://schemas.microsoft.com/office/mac/excel/2008/main" uri="{64002731-A6B0-56B0-2670-7721B7C09600}">
      <mx:PLV Mode="0" OnePage="0" WScale="0"/>
    </ext>
    <ext uri="smNativeData">
      <pm:sheetPrefs xmlns:pm="smNativeData" day="161055092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sqref="A1:XFD2"/>
    </sheetView>
  </sheetViews>
  <sheetFormatPr baseColWidth="10" defaultColWidth="10" defaultRowHeight="12" x14ac:dyDescent="0"/>
  <cols>
    <col min="1" max="1" width="12.5" customWidth="1"/>
  </cols>
  <sheetData>
    <row r="1" spans="1:7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B2" s="1" t="s">
        <v>7</v>
      </c>
      <c r="G2" s="1" t="s">
        <v>8</v>
      </c>
    </row>
    <row r="3" spans="1:7" s="6" customFormat="1">
      <c r="A3" s="6" t="s">
        <v>30</v>
      </c>
      <c r="B3" s="6">
        <v>69.599999999999994</v>
      </c>
      <c r="C3" s="6">
        <v>530313</v>
      </c>
      <c r="D3" s="6">
        <v>4454</v>
      </c>
      <c r="E3" s="7">
        <f>D3/C3*100000</f>
        <v>839.88135308770484</v>
      </c>
      <c r="F3" s="7">
        <f>B3/E3*100</f>
        <v>8.2868847777278827</v>
      </c>
      <c r="G3" s="7">
        <f>D3*F3/100</f>
        <v>369.09784799999989</v>
      </c>
    </row>
    <row r="4" spans="1:7" s="6" customFormat="1">
      <c r="A4" s="6" t="s">
        <v>31</v>
      </c>
      <c r="B4" s="6">
        <v>77.41</v>
      </c>
      <c r="C4" s="6">
        <v>543721</v>
      </c>
      <c r="D4" s="6">
        <v>5074</v>
      </c>
      <c r="E4" s="7">
        <f>D4/C4*100000</f>
        <v>933.19919591113819</v>
      </c>
      <c r="F4" s="7">
        <f>B4/E4*100</f>
        <v>8.2951207351202214</v>
      </c>
      <c r="G4" s="7">
        <f>D4*F4/100</f>
        <v>420.89442610000003</v>
      </c>
    </row>
    <row r="5" spans="1:7">
      <c r="E5" s="7"/>
      <c r="G5" s="7"/>
    </row>
    <row r="6" spans="1:7" s="15" customFormat="1">
      <c r="A6" s="15" t="s">
        <v>119</v>
      </c>
      <c r="C6" s="15">
        <f>SUM(C3:C5)</f>
        <v>1074034</v>
      </c>
      <c r="D6" s="15">
        <f>SUM(D3:D5)</f>
        <v>9528</v>
      </c>
      <c r="E6" s="5">
        <f>D6/C6*100000</f>
        <v>887.12275402827095</v>
      </c>
      <c r="F6" s="16">
        <f>G6*100/D6</f>
        <v>8.291270718933669</v>
      </c>
      <c r="G6" s="5">
        <f>SUM(G3:G5)</f>
        <v>789.99227409999992</v>
      </c>
    </row>
  </sheetData>
  <pageMargins left="0.78749999999999998" right="0.78749999999999998" top="0.78749999999999998" bottom="0.78749999999999998" header="0.39374999999999999" footer="0.39374999999999999"/>
  <pageSetup paperSize="9" fitToWidth="0" pageOrder="overThenDown"/>
  <extLst>
    <ext xmlns:mx="http://schemas.microsoft.com/office/mac/excel/2008/main" uri="{64002731-A6B0-56B0-2670-7721B7C09600}">
      <mx:PLV Mode="0" OnePage="0" WScale="0"/>
    </ext>
    <ext uri="smNativeData">
      <pm:sheetPrefs xmlns:pm="smNativeData" day="161055092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sqref="A1:XFD2"/>
    </sheetView>
  </sheetViews>
  <sheetFormatPr baseColWidth="10" defaultColWidth="10" defaultRowHeight="12" x14ac:dyDescent="0"/>
  <sheetData>
    <row r="1" spans="1:7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B2" s="1" t="s">
        <v>7</v>
      </c>
      <c r="G2" s="1" t="s">
        <v>8</v>
      </c>
    </row>
    <row r="3" spans="1:7">
      <c r="A3" t="s">
        <v>32</v>
      </c>
      <c r="B3">
        <v>124.72000000000001</v>
      </c>
      <c r="C3">
        <v>922857</v>
      </c>
      <c r="D3">
        <v>8939</v>
      </c>
      <c r="E3" s="2">
        <f t="shared" ref="E3:E9" si="0">D3/C3*100000</f>
        <v>968.62244096322627</v>
      </c>
      <c r="F3" s="2">
        <f t="shared" ref="F3:F9" si="1">B3/E3*100</f>
        <v>12.876018015437968</v>
      </c>
      <c r="G3" s="2">
        <f t="shared" ref="G3:G9" si="2">D3*F3/100</f>
        <v>1150.9872504</v>
      </c>
    </row>
    <row r="4" spans="1:7">
      <c r="A4" t="s">
        <v>33</v>
      </c>
      <c r="B4">
        <v>119.98</v>
      </c>
      <c r="C4">
        <v>856939</v>
      </c>
      <c r="D4">
        <v>8039</v>
      </c>
      <c r="E4" s="2">
        <f t="shared" si="0"/>
        <v>938.10644631648222</v>
      </c>
      <c r="F4" s="2">
        <f t="shared" si="1"/>
        <v>12.789593384749349</v>
      </c>
      <c r="G4" s="2">
        <f t="shared" si="2"/>
        <v>1028.1554122000002</v>
      </c>
    </row>
    <row r="5" spans="1:7">
      <c r="A5" t="s">
        <v>34</v>
      </c>
      <c r="B5">
        <v>121.06</v>
      </c>
      <c r="C5">
        <v>884173</v>
      </c>
      <c r="D5">
        <v>8279</v>
      </c>
      <c r="E5" s="2">
        <f t="shared" si="0"/>
        <v>936.3552155517076</v>
      </c>
      <c r="F5" s="2">
        <f t="shared" si="1"/>
        <v>12.928854134557314</v>
      </c>
      <c r="G5" s="2">
        <f t="shared" si="2"/>
        <v>1070.3798338000001</v>
      </c>
    </row>
    <row r="6" spans="1:7">
      <c r="A6" t="s">
        <v>35</v>
      </c>
      <c r="B6">
        <v>71.849999999999994</v>
      </c>
      <c r="C6">
        <v>202269</v>
      </c>
      <c r="D6">
        <v>2469</v>
      </c>
      <c r="E6" s="2">
        <f t="shared" si="0"/>
        <v>1220.6517063909941</v>
      </c>
      <c r="F6" s="2">
        <f t="shared" si="1"/>
        <v>5.8861999392466586</v>
      </c>
      <c r="G6" s="2">
        <f t="shared" si="2"/>
        <v>145.3302765</v>
      </c>
    </row>
    <row r="7" spans="1:7">
      <c r="A7" t="s">
        <v>36</v>
      </c>
      <c r="B7">
        <v>120.93</v>
      </c>
      <c r="C7">
        <v>851057</v>
      </c>
      <c r="D7">
        <v>9283</v>
      </c>
      <c r="E7" s="2">
        <f t="shared" si="0"/>
        <v>1090.7612533590582</v>
      </c>
      <c r="F7" s="2">
        <f t="shared" si="1"/>
        <v>11.086752451793602</v>
      </c>
      <c r="G7" s="2">
        <f t="shared" si="2"/>
        <v>1029.1832301000002</v>
      </c>
    </row>
    <row r="8" spans="1:7">
      <c r="A8" t="s">
        <v>37</v>
      </c>
      <c r="B8">
        <v>135.63</v>
      </c>
      <c r="C8">
        <v>933867</v>
      </c>
      <c r="D8">
        <v>8964</v>
      </c>
      <c r="E8" s="2">
        <f t="shared" si="0"/>
        <v>959.87972591386142</v>
      </c>
      <c r="F8" s="2">
        <f t="shared" si="1"/>
        <v>14.129895271084337</v>
      </c>
      <c r="G8" s="2">
        <f t="shared" si="2"/>
        <v>1266.6038120999999</v>
      </c>
    </row>
    <row r="9" spans="1:7">
      <c r="A9" t="s">
        <v>38</v>
      </c>
      <c r="B9">
        <v>111.74</v>
      </c>
      <c r="C9">
        <v>233428</v>
      </c>
      <c r="D9">
        <v>2927</v>
      </c>
      <c r="E9" s="2">
        <f t="shared" si="0"/>
        <v>1253.919838237058</v>
      </c>
      <c r="F9" s="2">
        <f t="shared" si="1"/>
        <v>8.9112554560983952</v>
      </c>
      <c r="G9" s="2">
        <f t="shared" si="2"/>
        <v>260.83244720000005</v>
      </c>
    </row>
    <row r="10" spans="1:7">
      <c r="E10" s="2"/>
    </row>
    <row r="11" spans="1:7" s="17" customFormat="1">
      <c r="A11" s="17" t="s">
        <v>120</v>
      </c>
      <c r="C11" s="17">
        <f>SUM(C3:C10)</f>
        <v>4884590</v>
      </c>
      <c r="D11" s="17">
        <f>SUM(D3:D10)</f>
        <v>48900</v>
      </c>
      <c r="E11" s="18">
        <f>D11/C11*100000</f>
        <v>1001.1075648109668</v>
      </c>
      <c r="F11" s="19">
        <f>G11*100/D11</f>
        <v>12.170699922903886</v>
      </c>
      <c r="G11" s="19">
        <f>SUM(G3:G10)</f>
        <v>5951.4722623000007</v>
      </c>
    </row>
  </sheetData>
  <pageMargins left="0.78749999999999998" right="0.78749999999999998" top="0.78749999999999998" bottom="0.78749999999999998" header="0.39374999999999999" footer="0.39374999999999999"/>
  <pageSetup paperSize="9" fitToWidth="0" pageOrder="overThenDown"/>
  <extLst>
    <ext xmlns:mx="http://schemas.microsoft.com/office/mac/excel/2008/main" uri="{64002731-A6B0-56B0-2670-7721B7C09600}">
      <mx:PLV Mode="0" OnePage="0" WScale="0"/>
    </ext>
    <ext uri="smNativeData">
      <pm:sheetPrefs xmlns:pm="smNativeData" day="161055092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sqref="A1:XFD2"/>
    </sheetView>
  </sheetViews>
  <sheetFormatPr baseColWidth="10" defaultColWidth="10" defaultRowHeight="12" x14ac:dyDescent="0"/>
  <sheetData>
    <row r="1" spans="1:7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B2" s="1" t="s">
        <v>7</v>
      </c>
      <c r="G2" s="1" t="s">
        <v>8</v>
      </c>
    </row>
    <row r="3" spans="1:7">
      <c r="A3" t="s">
        <v>39</v>
      </c>
      <c r="B3">
        <v>92.19</v>
      </c>
      <c r="C3">
        <v>310636</v>
      </c>
      <c r="D3">
        <v>3097</v>
      </c>
      <c r="E3" s="2">
        <f>D3/C3*100000</f>
        <v>996.9868270258437</v>
      </c>
      <c r="F3" s="2">
        <f>B3/E3*100</f>
        <v>9.2468623958669678</v>
      </c>
      <c r="G3" s="2">
        <f>D3*F3/100</f>
        <v>286.3753284</v>
      </c>
    </row>
    <row r="4" spans="1:7">
      <c r="A4" t="s">
        <v>40</v>
      </c>
      <c r="B4">
        <v>81.319999999999993</v>
      </c>
      <c r="C4">
        <v>529230</v>
      </c>
      <c r="D4">
        <v>6238</v>
      </c>
      <c r="E4" s="2">
        <f>D4/C4*100000</f>
        <v>1178.6935736825199</v>
      </c>
      <c r="F4" s="2">
        <f>B4/E4*100</f>
        <v>6.8991637704392428</v>
      </c>
      <c r="G4" s="2">
        <f>D4*F4/100</f>
        <v>430.36983600000002</v>
      </c>
    </row>
    <row r="5" spans="1:7">
      <c r="A5" t="s">
        <v>41</v>
      </c>
      <c r="B5">
        <v>78.88</v>
      </c>
      <c r="C5">
        <v>138143</v>
      </c>
      <c r="D5">
        <v>1771</v>
      </c>
      <c r="E5" s="2">
        <f>D5/C5*100000</f>
        <v>1282.0048790021933</v>
      </c>
      <c r="F5" s="2">
        <f>B5/E5*100</f>
        <v>6.1528626990400905</v>
      </c>
      <c r="G5" s="2">
        <f>D5*F5/100</f>
        <v>108.9671984</v>
      </c>
    </row>
    <row r="6" spans="1:7">
      <c r="A6" t="s">
        <v>42</v>
      </c>
      <c r="B6">
        <v>74.3</v>
      </c>
      <c r="C6">
        <v>232405</v>
      </c>
      <c r="D6">
        <v>3212</v>
      </c>
      <c r="E6" s="2">
        <f>D6/C6*100000</f>
        <v>1382.0700931563433</v>
      </c>
      <c r="F6" s="2">
        <f>B6/E6*100</f>
        <v>5.3759936176836867</v>
      </c>
      <c r="G6" s="2">
        <f>D6*F6/100</f>
        <v>172.67691500000001</v>
      </c>
    </row>
    <row r="7" spans="1:7">
      <c r="E7" s="2"/>
    </row>
    <row r="8" spans="1:7" s="20" customFormat="1">
      <c r="A8" s="20" t="s">
        <v>121</v>
      </c>
      <c r="C8" s="20">
        <f>SUM(C3:C7)</f>
        <v>1210414</v>
      </c>
      <c r="D8" s="20">
        <f>SUM(D3:D7)</f>
        <v>14318</v>
      </c>
      <c r="E8" s="21">
        <f>D8/C8*100000</f>
        <v>1182.9010569937229</v>
      </c>
      <c r="F8" s="22">
        <f>G8*100/E8</f>
        <v>84.401757179704518</v>
      </c>
      <c r="G8" s="22">
        <f>SUM(G3:G7)</f>
        <v>998.38927780000006</v>
      </c>
    </row>
  </sheetData>
  <pageMargins left="0.78749999999999998" right="0.78749999999999998" top="0.78749999999999998" bottom="0.78749999999999998" header="0.39374999999999999" footer="0.39374999999999999"/>
  <pageSetup paperSize="9" fitToWidth="0" pageOrder="overThenDown"/>
  <extLst>
    <ext xmlns:mx="http://schemas.microsoft.com/office/mac/excel/2008/main" uri="{64002731-A6B0-56B0-2670-7721B7C09600}">
      <mx:PLV Mode="0" OnePage="0" WScale="0"/>
    </ext>
    <ext uri="smNativeData">
      <pm:sheetPrefs xmlns:pm="smNativeData" day="161055092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sqref="A1:XFD2"/>
    </sheetView>
  </sheetViews>
  <sheetFormatPr baseColWidth="10" defaultColWidth="10" defaultRowHeight="12" x14ac:dyDescent="0"/>
  <sheetData>
    <row r="1" spans="1:7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B2" s="1" t="s">
        <v>7</v>
      </c>
      <c r="G2" s="1" t="s">
        <v>8</v>
      </c>
    </row>
    <row r="3" spans="1:7">
      <c r="A3" t="s">
        <v>43</v>
      </c>
      <c r="B3">
        <v>70.040000000000006</v>
      </c>
      <c r="C3">
        <v>209982</v>
      </c>
      <c r="D3">
        <v>2860</v>
      </c>
      <c r="E3" s="2">
        <f>D3/C3*100000</f>
        <v>1362.0215066053281</v>
      </c>
      <c r="F3" s="2">
        <f>B3/E3*100</f>
        <v>5.1423563916083923</v>
      </c>
      <c r="G3" s="2">
        <f>D3*F3/100</f>
        <v>147.07139280000001</v>
      </c>
    </row>
    <row r="4" spans="1:7">
      <c r="A4" t="s">
        <v>44</v>
      </c>
      <c r="B4">
        <v>67.87</v>
      </c>
      <c r="C4">
        <v>273732</v>
      </c>
      <c r="D4">
        <v>3829</v>
      </c>
      <c r="E4" s="2">
        <f>D4/C4*100000</f>
        <v>1398.8134379612177</v>
      </c>
      <c r="F4" s="2">
        <f>B4/E4*100</f>
        <v>4.8519694019326192</v>
      </c>
      <c r="G4" s="2">
        <f>D4*F4/100</f>
        <v>185.78190839999999</v>
      </c>
    </row>
    <row r="5" spans="1:7">
      <c r="A5" t="s">
        <v>45</v>
      </c>
      <c r="B5">
        <v>69.48</v>
      </c>
      <c r="C5">
        <v>831172</v>
      </c>
      <c r="D5">
        <v>11739</v>
      </c>
      <c r="E5" s="2">
        <f>D5/C5*100000</f>
        <v>1412.3430529421107</v>
      </c>
      <c r="F5" s="2">
        <f>B5/E5*100</f>
        <v>4.9194846716074627</v>
      </c>
      <c r="G5" s="2">
        <f>D5*F5/100</f>
        <v>577.49830559999998</v>
      </c>
    </row>
    <row r="6" spans="1:7">
      <c r="A6" t="s">
        <v>46</v>
      </c>
      <c r="B6">
        <v>69.33</v>
      </c>
      <c r="C6">
        <v>218094</v>
      </c>
      <c r="D6">
        <v>2926</v>
      </c>
      <c r="E6" s="2">
        <f>D6/C6*100000</f>
        <v>1341.6233367263656</v>
      </c>
      <c r="F6" s="2">
        <f>B6/E6*100</f>
        <v>5.1676203075871499</v>
      </c>
      <c r="G6" s="2">
        <f>D6*F6/100</f>
        <v>151.20457020000001</v>
      </c>
    </row>
    <row r="7" spans="1:7">
      <c r="E7" s="2"/>
    </row>
    <row r="8" spans="1:7" s="23" customFormat="1">
      <c r="A8" s="23" t="s">
        <v>122</v>
      </c>
      <c r="C8" s="23">
        <f>SUM(C3:C7)</f>
        <v>1532980</v>
      </c>
      <c r="D8" s="23">
        <f>SUM(D3:D7)</f>
        <v>21354</v>
      </c>
      <c r="E8" s="24">
        <f>D8/C8*100000</f>
        <v>1392.9731633811271</v>
      </c>
      <c r="F8" s="25">
        <f>G8*100/D8</f>
        <v>4.9712287018825503</v>
      </c>
      <c r="G8" s="25">
        <f>SUM(G3:G7)</f>
        <v>1061.5561769999999</v>
      </c>
    </row>
  </sheetData>
  <pageMargins left="0.78749999999999998" right="0.78749999999999998" top="0.78749999999999998" bottom="0.78749999999999998" header="0.39374999999999999" footer="0.39374999999999999"/>
  <pageSetup paperSize="9" fitToWidth="0" pageOrder="overThenDown"/>
  <extLst>
    <ext xmlns:mx="http://schemas.microsoft.com/office/mac/excel/2008/main" uri="{64002731-A6B0-56B0-2670-7721B7C09600}">
      <mx:PLV Mode="0" OnePage="0" WScale="0"/>
    </ext>
    <ext uri="smNativeData">
      <pm:sheetPrefs xmlns:pm="smNativeData" day="161055092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sqref="A1:XFD2"/>
    </sheetView>
  </sheetViews>
  <sheetFormatPr baseColWidth="10" defaultColWidth="10" defaultRowHeight="12" x14ac:dyDescent="0"/>
  <cols>
    <col min="1" max="1" width="14" customWidth="1"/>
  </cols>
  <sheetData>
    <row r="1" spans="1:7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B2" s="1" t="s">
        <v>7</v>
      </c>
      <c r="G2" s="1" t="s">
        <v>8</v>
      </c>
    </row>
    <row r="3" spans="1:7">
      <c r="A3" t="s">
        <v>47</v>
      </c>
      <c r="B3">
        <v>105.29</v>
      </c>
      <c r="C3">
        <v>706757</v>
      </c>
      <c r="D3">
        <v>7357</v>
      </c>
      <c r="E3" s="2">
        <f t="shared" ref="E3:E11" si="0">D3/C3*100000</f>
        <v>1040.9518405901886</v>
      </c>
      <c r="F3" s="2">
        <f t="shared" ref="F3:F11" si="1">B3/E3*100</f>
        <v>10.114781096914506</v>
      </c>
      <c r="G3" s="2">
        <f t="shared" ref="G3:G11" si="2">D3*F3/100</f>
        <v>744.14444530000026</v>
      </c>
    </row>
    <row r="4" spans="1:7">
      <c r="A4" t="s">
        <v>48</v>
      </c>
      <c r="B4">
        <v>100.99</v>
      </c>
      <c r="C4">
        <v>452505</v>
      </c>
      <c r="D4">
        <v>5052</v>
      </c>
      <c r="E4" s="2">
        <f t="shared" si="0"/>
        <v>1116.4517519143435</v>
      </c>
      <c r="F4" s="2">
        <f t="shared" si="1"/>
        <v>9.0456215261282651</v>
      </c>
      <c r="G4" s="2">
        <f t="shared" si="2"/>
        <v>456.98479949999995</v>
      </c>
    </row>
    <row r="5" spans="1:7">
      <c r="A5" t="s">
        <v>49</v>
      </c>
      <c r="B5">
        <v>106.3</v>
      </c>
      <c r="C5">
        <v>286265</v>
      </c>
      <c r="D5">
        <v>3479</v>
      </c>
      <c r="E5" s="2">
        <f t="shared" si="0"/>
        <v>1215.3074948037656</v>
      </c>
      <c r="F5" s="2">
        <f t="shared" si="1"/>
        <v>8.7467575452716293</v>
      </c>
      <c r="G5" s="2">
        <f t="shared" si="2"/>
        <v>304.29969499999999</v>
      </c>
    </row>
    <row r="6" spans="1:7">
      <c r="A6" t="s">
        <v>50</v>
      </c>
      <c r="B6">
        <v>107.77</v>
      </c>
      <c r="C6">
        <v>529932</v>
      </c>
      <c r="D6">
        <v>5455</v>
      </c>
      <c r="E6" s="2">
        <f t="shared" si="0"/>
        <v>1029.3773540756174</v>
      </c>
      <c r="F6" s="2">
        <f t="shared" si="1"/>
        <v>10.469435681026578</v>
      </c>
      <c r="G6" s="2">
        <f t="shared" si="2"/>
        <v>571.10771639999984</v>
      </c>
    </row>
    <row r="7" spans="1:7">
      <c r="A7" t="s">
        <v>51</v>
      </c>
      <c r="B7">
        <v>93.82</v>
      </c>
      <c r="C7">
        <v>1017551</v>
      </c>
      <c r="D7">
        <v>11611</v>
      </c>
      <c r="E7" s="2">
        <f t="shared" si="0"/>
        <v>1141.0730272978947</v>
      </c>
      <c r="F7" s="2">
        <f t="shared" si="1"/>
        <v>8.2220855068469554</v>
      </c>
      <c r="G7" s="2">
        <f t="shared" si="2"/>
        <v>954.6663481999999</v>
      </c>
    </row>
    <row r="8" spans="1:7">
      <c r="A8" t="s">
        <v>52</v>
      </c>
      <c r="B8">
        <v>99.09</v>
      </c>
      <c r="C8">
        <v>388913</v>
      </c>
      <c r="D8">
        <v>4875</v>
      </c>
      <c r="E8" s="2">
        <f t="shared" si="0"/>
        <v>1253.4937119612869</v>
      </c>
      <c r="F8" s="2">
        <f t="shared" si="1"/>
        <v>7.9051054707692314</v>
      </c>
      <c r="G8" s="2">
        <f t="shared" si="2"/>
        <v>385.3738917</v>
      </c>
    </row>
    <row r="9" spans="1:7">
      <c r="A9" t="s">
        <v>53</v>
      </c>
      <c r="B9">
        <v>103.24</v>
      </c>
      <c r="C9">
        <v>345538</v>
      </c>
      <c r="D9">
        <v>4644</v>
      </c>
      <c r="E9" s="2">
        <f t="shared" si="0"/>
        <v>1343.9911095161747</v>
      </c>
      <c r="F9" s="2">
        <f t="shared" si="1"/>
        <v>7.6815984323858748</v>
      </c>
      <c r="G9" s="2">
        <f t="shared" si="2"/>
        <v>356.73343120000004</v>
      </c>
    </row>
    <row r="10" spans="1:7">
      <c r="A10" t="s">
        <v>54</v>
      </c>
      <c r="B10">
        <v>88.57</v>
      </c>
      <c r="C10">
        <v>395438</v>
      </c>
      <c r="D10">
        <v>4399</v>
      </c>
      <c r="E10" s="2">
        <f t="shared" si="0"/>
        <v>1112.4373479534086</v>
      </c>
      <c r="F10" s="2">
        <f t="shared" si="1"/>
        <v>7.9617966947033407</v>
      </c>
      <c r="G10" s="2">
        <f t="shared" si="2"/>
        <v>350.23943659999998</v>
      </c>
    </row>
    <row r="11" spans="1:7">
      <c r="A11" t="s">
        <v>55</v>
      </c>
      <c r="B11">
        <v>85.84</v>
      </c>
      <c r="C11">
        <v>336554</v>
      </c>
      <c r="D11">
        <v>3402</v>
      </c>
      <c r="E11" s="2">
        <f t="shared" si="0"/>
        <v>1010.833328381181</v>
      </c>
      <c r="F11" s="2">
        <f t="shared" si="1"/>
        <v>8.4920033392122285</v>
      </c>
      <c r="G11" s="2">
        <f t="shared" si="2"/>
        <v>288.89795359999999</v>
      </c>
    </row>
    <row r="12" spans="1:7">
      <c r="E12" s="2"/>
    </row>
    <row r="13" spans="1:7" s="26" customFormat="1">
      <c r="A13" s="26" t="s">
        <v>123</v>
      </c>
      <c r="C13" s="26">
        <f>SUM(C3:C12)</f>
        <v>4459453</v>
      </c>
      <c r="D13" s="26">
        <f>SUM(D3:D12)</f>
        <v>50274</v>
      </c>
      <c r="E13" s="27">
        <f>D13/C13*100000</f>
        <v>1127.3579965973406</v>
      </c>
      <c r="F13" s="28">
        <f>G13*100/D13</f>
        <v>8.7767985787882399</v>
      </c>
      <c r="G13" s="28">
        <f>SUM(G3:G12)</f>
        <v>4412.4477174999993</v>
      </c>
    </row>
  </sheetData>
  <pageMargins left="0.78749999999999998" right="0.78749999999999998" top="0.78749999999999998" bottom="0.78749999999999998" header="0.39374999999999999" footer="0.39374999999999999"/>
  <pageSetup paperSize="9" fitToWidth="0" pageOrder="overThenDown"/>
  <extLst>
    <ext xmlns:mx="http://schemas.microsoft.com/office/mac/excel/2008/main" uri="{64002731-A6B0-56B0-2670-7721B7C09600}">
      <mx:PLV Mode="0" OnePage="0" WScale="0"/>
    </ext>
    <ext uri="smNativeData">
      <pm:sheetPrefs xmlns:pm="smNativeData" day="161055092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sqref="A1:XFD2"/>
    </sheetView>
  </sheetViews>
  <sheetFormatPr baseColWidth="10" defaultColWidth="10" defaultRowHeight="12" x14ac:dyDescent="0"/>
  <cols>
    <col min="1" max="1" width="16.5" customWidth="1"/>
  </cols>
  <sheetData>
    <row r="1" spans="1:7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B2" s="1" t="s">
        <v>7</v>
      </c>
      <c r="G2" s="1" t="s">
        <v>8</v>
      </c>
    </row>
    <row r="3" spans="1:7">
      <c r="A3" t="s">
        <v>56</v>
      </c>
      <c r="B3">
        <v>69.7</v>
      </c>
      <c r="C3">
        <v>192835</v>
      </c>
      <c r="D3">
        <v>2514</v>
      </c>
      <c r="E3" s="2">
        <f t="shared" ref="E3:E12" si="0">D3/C3*100000</f>
        <v>1303.7052402312859</v>
      </c>
      <c r="F3" s="2">
        <f t="shared" ref="F3:F12" si="1">B3/E3*100</f>
        <v>5.3463005171042157</v>
      </c>
      <c r="G3" s="2">
        <f t="shared" ref="G3:G12" si="2">D3*F3/100</f>
        <v>134.40599499999999</v>
      </c>
    </row>
    <row r="4" spans="1:7">
      <c r="A4" t="s">
        <v>57</v>
      </c>
      <c r="B4">
        <v>80.36</v>
      </c>
      <c r="C4">
        <v>383477</v>
      </c>
      <c r="D4">
        <v>4734</v>
      </c>
      <c r="E4" s="2">
        <f t="shared" si="0"/>
        <v>1234.4938549117678</v>
      </c>
      <c r="F4" s="2">
        <f t="shared" si="1"/>
        <v>6.5095504267004651</v>
      </c>
      <c r="G4" s="2">
        <f t="shared" si="2"/>
        <v>308.16211720000001</v>
      </c>
    </row>
    <row r="5" spans="1:7">
      <c r="A5" t="s">
        <v>58</v>
      </c>
      <c r="B5">
        <v>86.41</v>
      </c>
      <c r="C5">
        <v>291413</v>
      </c>
      <c r="D5">
        <v>3285</v>
      </c>
      <c r="E5" s="2">
        <f t="shared" si="0"/>
        <v>1127.2661137286257</v>
      </c>
      <c r="F5" s="2">
        <f t="shared" si="1"/>
        <v>7.6654481978691011</v>
      </c>
      <c r="G5" s="2">
        <f t="shared" si="2"/>
        <v>251.8099733</v>
      </c>
    </row>
    <row r="6" spans="1:7">
      <c r="A6" t="s">
        <v>59</v>
      </c>
      <c r="B6">
        <v>95.01</v>
      </c>
      <c r="C6">
        <v>256534</v>
      </c>
      <c r="D6">
        <v>2430</v>
      </c>
      <c r="E6" s="2">
        <f t="shared" si="0"/>
        <v>947.24286059547671</v>
      </c>
      <c r="F6" s="2">
        <f t="shared" si="1"/>
        <v>10.030162691358024</v>
      </c>
      <c r="G6" s="2">
        <f t="shared" si="2"/>
        <v>243.73295339999996</v>
      </c>
    </row>
    <row r="7" spans="1:7">
      <c r="A7" t="s">
        <v>60</v>
      </c>
      <c r="B7">
        <v>80.989999999999995</v>
      </c>
      <c r="C7">
        <v>998976</v>
      </c>
      <c r="D7">
        <v>11346</v>
      </c>
      <c r="E7" s="2">
        <f t="shared" si="0"/>
        <v>1135.7630213338459</v>
      </c>
      <c r="F7" s="2">
        <f t="shared" si="1"/>
        <v>7.1308889687995762</v>
      </c>
      <c r="G7" s="2">
        <f t="shared" si="2"/>
        <v>809.07066239999983</v>
      </c>
    </row>
    <row r="8" spans="1:7">
      <c r="A8" t="s">
        <v>61</v>
      </c>
      <c r="B8">
        <v>62.32</v>
      </c>
      <c r="C8">
        <v>332887</v>
      </c>
      <c r="D8">
        <v>4209</v>
      </c>
      <c r="E8" s="2">
        <f t="shared" si="0"/>
        <v>1264.3930222568019</v>
      </c>
      <c r="F8" s="2">
        <f t="shared" si="1"/>
        <v>4.9288471941078642</v>
      </c>
      <c r="G8" s="2">
        <f t="shared" si="2"/>
        <v>207.45517839999999</v>
      </c>
    </row>
    <row r="9" spans="1:7">
      <c r="A9" t="s">
        <v>62</v>
      </c>
      <c r="B9">
        <v>86.68</v>
      </c>
      <c r="C9">
        <v>418300</v>
      </c>
      <c r="D9">
        <v>4846</v>
      </c>
      <c r="E9" s="2">
        <f t="shared" si="0"/>
        <v>1158.4986851541955</v>
      </c>
      <c r="F9" s="2">
        <f t="shared" si="1"/>
        <v>7.4820973999174587</v>
      </c>
      <c r="G9" s="2">
        <f t="shared" si="2"/>
        <v>362.58244000000008</v>
      </c>
    </row>
    <row r="10" spans="1:7">
      <c r="A10" t="s">
        <v>63</v>
      </c>
      <c r="B10">
        <v>55.54</v>
      </c>
      <c r="C10">
        <v>220539</v>
      </c>
      <c r="D10">
        <v>2845</v>
      </c>
      <c r="E10" s="2">
        <f t="shared" si="0"/>
        <v>1290.0212660799223</v>
      </c>
      <c r="F10" s="2">
        <f t="shared" si="1"/>
        <v>4.3053553813708261</v>
      </c>
      <c r="G10" s="2">
        <f t="shared" si="2"/>
        <v>122.48736059999999</v>
      </c>
    </row>
    <row r="11" spans="1:7">
      <c r="A11" t="s">
        <v>64</v>
      </c>
      <c r="B11">
        <v>67.31</v>
      </c>
      <c r="C11">
        <v>266033</v>
      </c>
      <c r="D11">
        <v>3449</v>
      </c>
      <c r="E11" s="2">
        <f t="shared" si="0"/>
        <v>1296.4557028639304</v>
      </c>
      <c r="F11" s="2">
        <f t="shared" si="1"/>
        <v>5.1918472687735573</v>
      </c>
      <c r="G11" s="2">
        <f t="shared" si="2"/>
        <v>179.06681229999998</v>
      </c>
    </row>
    <row r="12" spans="1:7">
      <c r="A12" t="s">
        <v>65</v>
      </c>
      <c r="B12">
        <v>75.69</v>
      </c>
      <c r="C12">
        <v>340349</v>
      </c>
      <c r="D12">
        <v>4019</v>
      </c>
      <c r="E12" s="2">
        <f t="shared" si="0"/>
        <v>1180.8467191030384</v>
      </c>
      <c r="F12" s="2">
        <f t="shared" si="1"/>
        <v>6.4098073675043539</v>
      </c>
      <c r="G12" s="2">
        <f t="shared" si="2"/>
        <v>257.61015809999998</v>
      </c>
    </row>
    <row r="13" spans="1:7">
      <c r="E13" s="2"/>
    </row>
    <row r="14" spans="1:7" s="29" customFormat="1">
      <c r="A14" s="29" t="s">
        <v>124</v>
      </c>
      <c r="C14" s="29">
        <f>SUM(C3:C13)</f>
        <v>3701343</v>
      </c>
      <c r="D14" s="29">
        <f>SUM(D3:D13)</f>
        <v>43677</v>
      </c>
      <c r="E14" s="30">
        <f>D14/C14*100000</f>
        <v>1180.0311400483554</v>
      </c>
      <c r="F14" s="31">
        <f>G14*100/D14</f>
        <v>6.5855797117476005</v>
      </c>
      <c r="G14" s="31">
        <f>SUM(G3:G13)</f>
        <v>2876.3836506999996</v>
      </c>
    </row>
  </sheetData>
  <pageMargins left="0.78749999999999998" right="0.78749999999999998" top="0.78749999999999998" bottom="0.78749999999999998" header="0.39374999999999999" footer="0.39374999999999999"/>
  <pageSetup paperSize="9" fitToWidth="0" pageOrder="overThenDown"/>
  <extLst>
    <ext xmlns:mx="http://schemas.microsoft.com/office/mac/excel/2008/main" uri="{64002731-A6B0-56B0-2670-7721B7C09600}">
      <mx:PLV Mode="0" OnePage="0" WScale="0"/>
    </ext>
    <ext uri="smNativeData">
      <pm:sheetPrefs xmlns:pm="smNativeData" day="161055092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Nazionale</vt:lpstr>
      <vt:lpstr>Piemonte</vt:lpstr>
      <vt:lpstr>Lombardia</vt:lpstr>
      <vt:lpstr>Trentino AA</vt:lpstr>
      <vt:lpstr>Veneto</vt:lpstr>
      <vt:lpstr>Friuli VG</vt:lpstr>
      <vt:lpstr>Liguria</vt:lpstr>
      <vt:lpstr>Emilia R</vt:lpstr>
      <vt:lpstr>Toscana</vt:lpstr>
      <vt:lpstr>Marche</vt:lpstr>
      <vt:lpstr>Umbria</vt:lpstr>
      <vt:lpstr>Lazio</vt:lpstr>
      <vt:lpstr>Abruzzo</vt:lpstr>
      <vt:lpstr>Molise</vt:lpstr>
      <vt:lpstr>Sardegna</vt:lpstr>
      <vt:lpstr>Campania</vt:lpstr>
      <vt:lpstr>Puglia</vt:lpstr>
      <vt:lpstr>Basilicata</vt:lpstr>
      <vt:lpstr>Calabria</vt:lpstr>
      <vt:lpstr>Sicilia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Alberto Zolezzi</cp:lastModifiedBy>
  <cp:revision>0</cp:revision>
  <dcterms:created xsi:type="dcterms:W3CDTF">2021-01-12T08:32:48Z</dcterms:created>
  <dcterms:modified xsi:type="dcterms:W3CDTF">2021-01-13T20:01:08Z</dcterms:modified>
</cp:coreProperties>
</file>